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mo" sheetId="1" state="visible" r:id="rId1"/>
    <sheet xmlns:r="http://schemas.openxmlformats.org/officeDocument/2006/relationships" name="Solicitações" sheetId="2" state="visible" r:id="rId2"/>
    <sheet xmlns:r="http://schemas.openxmlformats.org/officeDocument/2006/relationships" name="Premissas" sheetId="3" state="visible" r:id="rId3"/>
  </sheets>
  <definedNames>
    <definedName name="_xlnm._FilterDatabase" localSheetId="1" hidden="1">'Solicitações'!$A$4:$L$104</definedName>
    <definedName name="_xlnm._FilterDatabase" localSheetId="2" hidden="1">'Premissas'!$A$4:$B$20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5">
    <numFmt numFmtId="164" formatCode="0.0%"/>
    <numFmt numFmtId="165" formatCode="[$R$-416] #,##0.00"/>
    <numFmt numFmtId="166" formatCode="dd/mm/yyyy"/>
    <numFmt numFmtId="167" formatCode="0 &quot;dias&quot;;[Red]-0 &quot;dias&quot;"/>
    <numFmt numFmtId="168" formatCode="0 &quot;dias&quot;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i val="1"/>
      <color rgb="0052666F"/>
      <sz val="10"/>
    </font>
    <font>
      <name val="Calibri"/>
      <b val="1"/>
      <color rgb="00FFFFFF"/>
      <sz val="11"/>
    </font>
    <font>
      <name val="Calibri"/>
      <color rgb="00243746"/>
      <sz val="10"/>
    </font>
    <font>
      <name val="Calibri"/>
      <b val="1"/>
      <color rgb="00243746"/>
      <sz val="10"/>
    </font>
  </fonts>
  <fills count="7">
    <fill>
      <patternFill/>
    </fill>
    <fill>
      <patternFill patternType="gray125"/>
    </fill>
    <fill>
      <patternFill patternType="solid">
        <fgColor rgb="0017324D"/>
      </patternFill>
    </fill>
    <fill>
      <patternFill patternType="solid">
        <fgColor rgb="002F6F68"/>
      </patternFill>
    </fill>
    <fill>
      <patternFill patternType="solid">
        <fgColor rgb="00EEF4F1"/>
      </patternFill>
    </fill>
    <fill>
      <patternFill patternType="solid">
        <fgColor rgb="00FFF3D8"/>
      </patternFill>
    </fill>
    <fill>
      <patternFill patternType="solid">
        <fgColor rgb="00FFFFFF"/>
      </patternFill>
    </fill>
  </fills>
  <borders count="2">
    <border>
      <left/>
      <right/>
      <top/>
      <bottom/>
      <diagonal/>
    </border>
    <border>
      <left style="thin">
        <color rgb="00C9D4D0"/>
      </left>
      <right style="thin">
        <color rgb="00C9D4D0"/>
      </right>
      <top style="thin">
        <color rgb="00C9D4D0"/>
      </top>
      <bottom style="thin">
        <color rgb="00C9D4D0"/>
      </bottom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2" borderId="0" applyAlignment="1" pivotButton="0" quotePrefix="0" xfId="0">
      <alignment horizontal="left" vertical="center" wrapText="1"/>
    </xf>
    <xf numFmtId="0" fontId="2" fillId="0" borderId="0" applyAlignment="1" pivotButton="0" quotePrefix="0" xfId="0">
      <alignment horizontal="left" vertical="center" wrapText="1"/>
    </xf>
    <xf numFmtId="0" fontId="3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left" vertical="center" wrapText="1"/>
    </xf>
    <xf numFmtId="0" fontId="4" fillId="4" borderId="1" applyAlignment="1" pivotButton="0" quotePrefix="0" xfId="0">
      <alignment horizontal="right" vertical="center"/>
    </xf>
    <xf numFmtId="0" fontId="4" fillId="4" borderId="1" applyAlignment="1" pivotButton="0" quotePrefix="0" xfId="0">
      <alignment horizontal="left" vertical="center" wrapText="1"/>
    </xf>
    <xf numFmtId="0" fontId="4" fillId="4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left" vertical="center" wrapText="1"/>
    </xf>
    <xf numFmtId="0" fontId="4" fillId="6" borderId="1" applyAlignment="1" pivotButton="0" quotePrefix="0" xfId="0">
      <alignment horizontal="right" vertical="center"/>
    </xf>
    <xf numFmtId="0" fontId="4" fillId="6" borderId="1" applyAlignment="1" pivotButton="0" quotePrefix="0" xfId="0">
      <alignment horizontal="left" vertical="center" wrapText="1"/>
    </xf>
    <xf numFmtId="0" fontId="4" fillId="6" borderId="1" applyAlignment="1" pivotButton="0" quotePrefix="0" xfId="0">
      <alignment horizontal="center" vertical="center" wrapText="1"/>
    </xf>
    <xf numFmtId="164" fontId="4" fillId="6" borderId="1" applyAlignment="1" pivotButton="0" quotePrefix="0" xfId="0">
      <alignment horizontal="right" vertical="center"/>
    </xf>
    <xf numFmtId="165" fontId="4" fillId="4" borderId="1" applyAlignment="1" pivotButton="0" quotePrefix="0" xfId="0">
      <alignment horizontal="right" vertical="center"/>
    </xf>
    <xf numFmtId="0" fontId="4" fillId="5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center" vertical="center" wrapText="1"/>
    </xf>
    <xf numFmtId="166" fontId="4" fillId="5" borderId="1" applyAlignment="1" pivotButton="0" quotePrefix="0" xfId="0">
      <alignment horizontal="center" vertical="center" wrapText="1"/>
    </xf>
    <xf numFmtId="165" fontId="4" fillId="5" borderId="1" applyAlignment="1" pivotButton="0" quotePrefix="0" xfId="0">
      <alignment horizontal="center" vertical="center" wrapText="1"/>
    </xf>
    <xf numFmtId="167" fontId="4" fillId="4" borderId="1" applyAlignment="1" pivotButton="0" quotePrefix="0" xfId="0">
      <alignment horizontal="center" vertical="center" wrapText="1"/>
    </xf>
    <xf numFmtId="167" fontId="4" fillId="6" borderId="1" applyAlignment="1" pivotButton="0" quotePrefix="0" xfId="0">
      <alignment horizontal="center" vertical="center" wrapText="1"/>
    </xf>
    <xf numFmtId="168" fontId="4" fillId="5" borderId="1" applyAlignment="1" pivotButton="0" quotePrefix="0" xfId="0">
      <alignment horizontal="center" vertical="center" wrapText="1"/>
    </xf>
    <xf numFmtId="164" fontId="4" fillId="6" borderId="1" applyAlignment="1" pivotButton="0" quotePrefix="0" xfId="0">
      <alignment horizontal="right" vertical="center"/>
    </xf>
    <xf numFmtId="165" fontId="4" fillId="4" borderId="1" applyAlignment="1" pivotButton="0" quotePrefix="0" xfId="0">
      <alignment horizontal="right" vertical="center"/>
    </xf>
    <xf numFmtId="166" fontId="4" fillId="5" borderId="1" applyAlignment="1" pivotButton="0" quotePrefix="0" xfId="0">
      <alignment horizontal="center" vertical="center" wrapText="1"/>
    </xf>
    <xf numFmtId="165" fontId="4" fillId="5" borderId="1" applyAlignment="1" pivotButton="0" quotePrefix="0" xfId="0">
      <alignment horizontal="center" vertical="center" wrapText="1"/>
    </xf>
    <xf numFmtId="167" fontId="4" fillId="4" borderId="1" applyAlignment="1" pivotButton="0" quotePrefix="0" xfId="0">
      <alignment horizontal="center" vertical="center" wrapText="1"/>
    </xf>
    <xf numFmtId="167" fontId="4" fillId="6" borderId="1" applyAlignment="1" pivotButton="0" quotePrefix="0" xfId="0">
      <alignment horizontal="center" vertical="center" wrapText="1"/>
    </xf>
    <xf numFmtId="168" fontId="4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dxfs count="3">
    <dxf>
      <font>
        <name val="Calibri"/>
        <b val="1"/>
        <color rgb="00FFFFFF"/>
        <sz val="10"/>
      </font>
      <fill>
        <patternFill patternType="solid">
          <fgColor rgb="00C65A3A"/>
        </patternFill>
      </fill>
    </dxf>
    <dxf>
      <font>
        <name val="Calibri"/>
        <b val="1"/>
        <color rgb="0017324D"/>
        <sz val="10"/>
      </font>
      <fill>
        <patternFill patternType="solid">
          <fgColor rgb="00D7A52E"/>
        </patternFill>
      </fill>
    </dxf>
    <dxf>
      <font>
        <name val="Calibri"/>
        <b val="1"/>
        <color rgb="00FFFFFF"/>
        <sz val="10"/>
      </font>
      <fill>
        <patternFill patternType="solid">
          <fgColor rgb="002F7D5B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Solicitações por situação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'Resumo'!E4</f>
            </strRef>
          </tx>
          <spPr>
            <a:solidFill xmlns:a="http://schemas.openxmlformats.org/drawingml/2006/main">
              <a:srgbClr val="2F6F68"/>
            </a:solidFill>
            <a:ln xmlns:a="http://schemas.openxmlformats.org/drawingml/2006/main">
              <a:solidFill>
                <a:srgbClr val="17324D"/>
              </a:solidFill>
              <a:prstDash val="solid"/>
            </a:ln>
          </spPr>
          <cat>
            <numRef>
              <f>'Resumo'!$D$5:$D$10</f>
            </numRef>
          </cat>
          <val>
            <numRef>
              <f>'Resumo'!$E$5:$E$10</f>
            </numRef>
          </val>
        </ser>
        <dLbls>
          <showVal val="1"/>
        </dLbls>
        <gapWidth val="55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Quantidade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Situação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3</col>
      <colOff>0</colOff>
      <row>11</row>
      <rowOff>0</rowOff>
    </from>
    <ext cx="5220000" cy="2664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17324D"/>
    <outlinePr summaryBelow="1" summaryRight="1"/>
    <pageSetUpPr fitToPage="1"/>
  </sheetPr>
  <dimension ref="A1:H14"/>
  <sheetViews>
    <sheetView showGridLines="0" zoomScale="95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6" customWidth="1" min="1" max="1"/>
    <col width="20" customWidth="1" min="2" max="2"/>
    <col width="3" customWidth="1" min="3" max="3"/>
    <col width="24" customWidth="1" min="4" max="4"/>
    <col width="15" customWidth="1" min="5" max="5"/>
    <col width="3" customWidth="1" min="6" max="6"/>
    <col width="3" customWidth="1" min="7" max="7"/>
    <col width="3" customWidth="1" min="8" max="8"/>
  </cols>
  <sheetData>
    <row r="1" ht="28" customHeight="1">
      <c r="A1" s="1" t="inlineStr">
        <is>
          <t>Resumo — solicitações de moradores</t>
        </is>
      </c>
    </row>
    <row r="2" ht="25" customHeight="1">
      <c r="A2" s="2" t="inlineStr">
        <is>
          <t>Indicadores calculados a partir dos registros da aba Solicitações.</t>
        </is>
      </c>
    </row>
    <row r="3"/>
    <row r="4">
      <c r="A4" s="3" t="inlineStr">
        <is>
          <t>Indicador</t>
        </is>
      </c>
      <c r="B4" s="3" t="inlineStr">
        <is>
          <t>Resultado</t>
        </is>
      </c>
      <c r="D4" s="3" t="inlineStr">
        <is>
          <t>Situação</t>
        </is>
      </c>
      <c r="E4" s="3" t="inlineStr">
        <is>
          <t>Quantidade</t>
        </is>
      </c>
    </row>
    <row r="5" ht="24" customHeight="1">
      <c r="A5" s="4" t="inlineStr">
        <is>
          <t>Total de solicitações registradas</t>
        </is>
      </c>
      <c r="B5" s="5">
        <f>COUNTIF('Solicitações'!$A$5:$A$104,"&lt;&gt;")</f>
        <v/>
      </c>
      <c r="D5" s="6" t="inlineStr">
        <is>
          <t>Aberta</t>
        </is>
      </c>
      <c r="E5" s="7">
        <f>IF($B$5=0,"",COUNTIFS('Solicitações'!$A$5:$A$104,"&lt;&gt;",'Solicitações'!$H$5:$H$104,$D5))</f>
        <v/>
      </c>
    </row>
    <row r="6" ht="24" customHeight="1">
      <c r="A6" s="8" t="inlineStr">
        <is>
          <t>Solicitações em andamento</t>
        </is>
      </c>
      <c r="B6" s="9">
        <f>COUNTIFS('Solicitações'!$A$5:$A$104,"&lt;&gt;",'Solicitações'!$H$5:$H$104,"&lt;&gt;Concluída",'Solicitações'!$H$5:$H$104,"&lt;&gt;Cancelada")</f>
        <v/>
      </c>
      <c r="D6" s="10" t="inlineStr">
        <is>
          <t>Em análise</t>
        </is>
      </c>
      <c r="E6" s="11">
        <f>IF($B$5=0,"",COUNTIFS('Solicitações'!$A$5:$A$104,"&lt;&gt;",'Solicitações'!$H$5:$H$104,$D6))</f>
        <v/>
      </c>
    </row>
    <row r="7" ht="24" customHeight="1">
      <c r="A7" s="4" t="inlineStr">
        <is>
          <t>Solicitações vencidas</t>
        </is>
      </c>
      <c r="B7" s="5">
        <f>COUNTIF('Solicitações'!$L$5:$L$104,"Vencida")</f>
        <v/>
      </c>
      <c r="D7" s="6" t="inlineStr">
        <is>
          <t>Aguardando morador</t>
        </is>
      </c>
      <c r="E7" s="7">
        <f>IF($B$5=0,"",COUNTIFS('Solicitações'!$A$5:$A$104,"&lt;&gt;",'Solicitações'!$H$5:$H$104,$D7))</f>
        <v/>
      </c>
    </row>
    <row r="8" ht="24" customHeight="1">
      <c r="A8" s="8" t="inlineStr">
        <is>
          <t>Solicitações em atenção</t>
        </is>
      </c>
      <c r="B8" s="9">
        <f>COUNTIF('Solicitações'!$L$5:$L$104,"Atenção")</f>
        <v/>
      </c>
      <c r="D8" s="10" t="inlineStr">
        <is>
          <t>Em execução</t>
        </is>
      </c>
      <c r="E8" s="11">
        <f>IF($B$5=0,"",COUNTIFS('Solicitações'!$A$5:$A$104,"&lt;&gt;",'Solicitações'!$H$5:$H$104,$D8))</f>
        <v/>
      </c>
    </row>
    <row r="9" ht="24" customHeight="1">
      <c r="A9" s="4" t="inlineStr">
        <is>
          <t>Solicitações concluídas</t>
        </is>
      </c>
      <c r="B9" s="5">
        <f>COUNTIF('Solicitações'!$H$5:$H$104,"Concluída")</f>
        <v/>
      </c>
      <c r="D9" s="6" t="inlineStr">
        <is>
          <t>Concluída</t>
        </is>
      </c>
      <c r="E9" s="7">
        <f>IF($B$5=0,"",COUNTIFS('Solicitações'!$A$5:$A$104,"&lt;&gt;",'Solicitações'!$H$5:$H$104,$D9))</f>
        <v/>
      </c>
    </row>
    <row r="10" ht="24" customHeight="1">
      <c r="A10" s="8" t="inlineStr">
        <is>
          <t>Taxa de conclusão</t>
        </is>
      </c>
      <c r="B10" s="21">
        <f>IFERROR(COUNTIF('Solicitações'!$H$5:$H$104,"Concluída")/COUNTIF('Solicitações'!$A$5:$A$104,"&lt;&gt;"),"")</f>
        <v/>
      </c>
      <c r="D10" s="10" t="inlineStr">
        <is>
          <t>Cancelada</t>
        </is>
      </c>
      <c r="E10" s="11">
        <f>IF($B$5=0,"",COUNTIFS('Solicitações'!$A$5:$A$104,"&lt;&gt;",'Solicitações'!$H$5:$H$104,$D10))</f>
        <v/>
      </c>
    </row>
    <row r="11" ht="24" customHeight="1">
      <c r="A11" s="4" t="inlineStr">
        <is>
          <t>Valor estimado em andamento</t>
        </is>
      </c>
      <c r="B11" s="22">
        <f>IF(COUNTIF('Solicitações'!$A$5:$A$104,"&lt;&gt;")=0,"",IFERROR(SUMIFS('Solicitações'!$F$5:$F$104,'Solicitações'!$A$5:$A$104,"&lt;&gt;",'Solicitações'!$H$5:$H$104,"&lt;&gt;Concluída",'Solicitações'!$H$5:$H$104,"&lt;&gt;Cancelada"),""))</f>
        <v/>
      </c>
    </row>
    <row r="12" ht="24" customHeight="1">
      <c r="A12" s="8" t="inlineStr">
        <is>
          <t>Solicitações sem vencimento</t>
        </is>
      </c>
      <c r="B12" s="9">
        <f>COUNTIF('Solicitações'!$L$5:$L$104,"Sem vencimento")</f>
        <v/>
      </c>
    </row>
    <row r="13" ht="24" customHeight="1">
      <c r="A13" s="4" t="inlineStr">
        <is>
          <t>Cadastros a conferir</t>
        </is>
      </c>
      <c r="B13" s="5">
        <f>COUNTIF('Solicitações'!$L$5:$L$104,"Conferir cadastro")</f>
        <v/>
      </c>
    </row>
    <row r="14" ht="24" customHeight="1">
      <c r="A14" s="8" t="inlineStr">
        <is>
          <t>Urgentes em andamento</t>
        </is>
      </c>
      <c r="B14" s="9">
        <f>COUNTIFS('Solicitações'!$A$5:$A$104,"&lt;&gt;",'Solicitações'!$E$5:$E$104,"Urgente",'Solicitações'!$H$5:$H$104,"&lt;&gt;Concluída",'Solicitações'!$H$5:$H$104,"&lt;&gt;Cancelada")</f>
        <v/>
      </c>
    </row>
  </sheetData>
  <mergeCells count="1">
    <mergeCell ref="A1:H1"/>
  </mergeCells>
  <conditionalFormatting sqref="B7">
    <cfRule type="expression" priority="1" dxfId="0">
      <formula>$B$7&gt;0</formula>
    </cfRule>
  </conditionalFormatting>
  <conditionalFormatting sqref="B8">
    <cfRule type="expression" priority="2" dxfId="1">
      <formula>$B$8&gt;0</formula>
    </cfRule>
  </conditionalFormatting>
  <conditionalFormatting sqref="B13">
    <cfRule type="expression" priority="3" dxfId="0">
      <formula>$B$13&gt;0</formula>
    </cfRule>
  </conditionalFormatting>
  <pageMargins left="0.25" right="0.25" top="0.5" bottom="0.5" header="0.5" footer="0.5"/>
  <pageSetup orientation="landscape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2F6F68"/>
    <outlinePr summaryBelow="1" summaryRight="1"/>
    <pageSetUpPr fitToPage="1"/>
  </sheetPr>
  <dimension ref="A1:L104"/>
  <sheetViews>
    <sheetView showGridLines="0" zoomScale="85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4" customWidth="1" min="1" max="1"/>
    <col width="13" customWidth="1" min="2" max="2"/>
    <col width="14" customWidth="1" min="3" max="3"/>
    <col width="18" customWidth="1" min="4" max="4"/>
    <col width="13" customWidth="1" min="5" max="5"/>
    <col width="18" customWidth="1" min="6" max="6"/>
    <col width="27" customWidth="1" min="7" max="7"/>
    <col width="22" customWidth="1" min="8" max="8"/>
    <col width="14" customWidth="1" min="9" max="9"/>
    <col width="42" customWidth="1" min="10" max="10"/>
    <col width="17" customWidth="1" min="11" max="11"/>
    <col width="20" customWidth="1" min="12" max="12"/>
  </cols>
  <sheetData>
    <row r="1" ht="28" customHeight="1">
      <c r="A1" s="1" t="inlineStr">
        <is>
          <t>Solicitações de moradores condomínio</t>
        </is>
      </c>
    </row>
    <row r="2" ht="28" customHeight="1">
      <c r="A2" s="2" t="inlineStr">
        <is>
          <t>Registros fictícios para organizar tema, prioridade, responsável, situação e prazo.</t>
        </is>
      </c>
    </row>
    <row r="3"/>
    <row r="4" ht="34" customHeight="1">
      <c r="A4" s="3" t="inlineStr">
        <is>
          <t>Condomínio</t>
        </is>
      </c>
      <c r="B4" s="3" t="inlineStr">
        <is>
          <t>Unidade</t>
        </is>
      </c>
      <c r="C4" s="3" t="inlineStr">
        <is>
          <t>Período</t>
        </is>
      </c>
      <c r="D4" s="3" t="inlineStr">
        <is>
          <t>Tema</t>
        </is>
      </c>
      <c r="E4" s="3" t="inlineStr">
        <is>
          <t>Prioridade</t>
        </is>
      </c>
      <c r="F4" s="3" t="inlineStr">
        <is>
          <t>Valor estimado (R$)</t>
        </is>
      </c>
      <c r="G4" s="3" t="inlineStr">
        <is>
          <t>Responsável</t>
        </is>
      </c>
      <c r="H4" s="3" t="inlineStr">
        <is>
          <t>Situação</t>
        </is>
      </c>
      <c r="I4" s="3" t="inlineStr">
        <is>
          <t>Vencimento</t>
        </is>
      </c>
      <c r="J4" s="3" t="inlineStr">
        <is>
          <t>Observações</t>
        </is>
      </c>
      <c r="K4" s="3" t="inlineStr">
        <is>
          <t>Dias para vencer</t>
        </is>
      </c>
      <c r="L4" s="3" t="inlineStr">
        <is>
          <t>Alerta de prazo</t>
        </is>
      </c>
    </row>
    <row r="5" ht="31" customHeight="1">
      <c r="A5" s="14" t="inlineStr">
        <is>
          <t>Residencial Aurora de Papel (fictício)</t>
        </is>
      </c>
      <c r="B5" s="15" t="inlineStr">
        <is>
          <t>Apto 101</t>
        </is>
      </c>
      <c r="C5" s="23" t="n">
        <v>46264</v>
      </c>
      <c r="D5" s="15" t="inlineStr">
        <is>
          <t>Manutenção</t>
        </is>
      </c>
      <c r="E5" s="15" t="inlineStr">
        <is>
          <t>Alta</t>
        </is>
      </c>
      <c r="F5" s="24" t="n">
        <v>1850</v>
      </c>
      <c r="G5" s="14" t="inlineStr">
        <is>
          <t>Equipe de Manutenção Fictícia</t>
        </is>
      </c>
      <c r="H5" s="15" t="inlineStr">
        <is>
          <t>Em análise</t>
        </is>
      </c>
      <c r="I5" s="23" t="n">
        <v>46282</v>
      </c>
      <c r="J5" s="14" t="inlineStr">
        <is>
          <t>Exemplo fictício: conferir ruído no portão da garagem.</t>
        </is>
      </c>
      <c r="K5" s="25">
        <f>IF(OR($A5="",$I5=""),"",IF(OR($H5="Concluída",$H5="Cancelada"),"",IFERROR($I5-TODAY(),"")))</f>
        <v/>
      </c>
      <c r="L5" s="7">
        <f>IF($A5="","",IF(OR($B5="",$C5="",$D5="",$E5="",$G5="",$H5=""),"Conferir cadastro",IF(OR($H5="Concluída",$H5="Cancelada"),"Encerrada",IF($I5="","Sem vencimento",IFERROR(IF($I5&lt;TODAY(),"Vencida",IF($I5-TODAY()&lt;='Premissas'!$E$5,"Atenção","No prazo")),"Conferir")))))</f>
        <v/>
      </c>
    </row>
    <row r="6" ht="31" customHeight="1">
      <c r="A6" s="14" t="inlineStr">
        <is>
          <t>Edifício Ipê Inventado (fictício)</t>
        </is>
      </c>
      <c r="B6" s="15" t="inlineStr">
        <is>
          <t>Apto 304</t>
        </is>
      </c>
      <c r="C6" s="23" t="n">
        <v>46274</v>
      </c>
      <c r="D6" s="15" t="inlineStr">
        <is>
          <t>Barulho</t>
        </is>
      </c>
      <c r="E6" s="15" t="inlineStr">
        <is>
          <t>Média</t>
        </is>
      </c>
      <c r="F6" s="24" t="n"/>
      <c r="G6" s="14" t="inlineStr">
        <is>
          <t>Administração Exemplo Fictícia</t>
        </is>
      </c>
      <c r="H6" s="15" t="inlineStr">
        <is>
          <t>Aguardando morador</t>
        </is>
      </c>
      <c r="I6" s="23" t="n">
        <v>46286</v>
      </c>
      <c r="J6" s="14" t="inlineStr">
        <is>
          <t>Exemplo fictício: confirmar período aproximado do ruído relatado.</t>
        </is>
      </c>
      <c r="K6" s="26">
        <f>IF(OR($A6="",$I6=""),"",IF(OR($H6="Concluída",$H6="Cancelada"),"",IFERROR($I6-TODAY(),"")))</f>
        <v/>
      </c>
      <c r="L6" s="11">
        <f>IF($A6="","",IF(OR($B6="",$C6="",$D6="",$E6="",$G6="",$H6=""),"Conferir cadastro",IF(OR($H6="Concluída",$H6="Cancelada"),"Encerrada",IF($I6="","Sem vencimento",IFERROR(IF($I6&lt;TODAY(),"Vencida",IF($I6-TODAY()&lt;='Premissas'!$E$5,"Atenção","No prazo")),"Conferir")))))</f>
        <v/>
      </c>
    </row>
    <row r="7" ht="31" customHeight="1">
      <c r="A7" s="14" t="inlineStr">
        <is>
          <t>Condomínio Vila Exemplo (fictício)</t>
        </is>
      </c>
      <c r="B7" s="15" t="inlineStr">
        <is>
          <t>Apto 202</t>
        </is>
      </c>
      <c r="C7" s="23" t="n">
        <v>46254</v>
      </c>
      <c r="D7" s="15" t="inlineStr">
        <is>
          <t>Área comum</t>
        </is>
      </c>
      <c r="E7" s="15" t="inlineStr">
        <is>
          <t>Baixa</t>
        </is>
      </c>
      <c r="F7" s="24" t="n">
        <v>320</v>
      </c>
      <c r="G7" s="14" t="inlineStr">
        <is>
          <t>Zeladoria Modelo Fictícia</t>
        </is>
      </c>
      <c r="H7" s="15" t="inlineStr">
        <is>
          <t>Concluída</t>
        </is>
      </c>
      <c r="I7" s="23" t="n">
        <v>46279</v>
      </c>
      <c r="J7" s="14" t="inlineStr">
        <is>
          <t>Exemplo fictício: ajuste de banco na área de convivência.</t>
        </is>
      </c>
      <c r="K7" s="25">
        <f>IF(OR($A7="",$I7=""),"",IF(OR($H7="Concluída",$H7="Cancelada"),"",IFERROR($I7-TODAY(),"")))</f>
        <v/>
      </c>
      <c r="L7" s="7">
        <f>IF($A7="","",IF(OR($B7="",$C7="",$D7="",$E7="",$G7="",$H7=""),"Conferir cadastro",IF(OR($H7="Concluída",$H7="Cancelada"),"Encerrada",IF($I7="","Sem vencimento",IFERROR(IF($I7&lt;TODAY(),"Vencida",IF($I7-TODAY()&lt;='Premissas'!$E$5,"Atenção","No prazo")),"Conferir")))))</f>
        <v/>
      </c>
    </row>
    <row r="8" ht="31" customHeight="1">
      <c r="A8" s="14" t="inlineStr">
        <is>
          <t>Residencial Aurora de Papel (fictício)</t>
        </is>
      </c>
      <c r="B8" s="15" t="inlineStr">
        <is>
          <t>Apto 405</t>
        </is>
      </c>
      <c r="C8" s="23" t="n">
        <v>46279</v>
      </c>
      <c r="D8" s="15" t="inlineStr">
        <is>
          <t>Encomendas</t>
        </is>
      </c>
      <c r="E8" s="15" t="inlineStr">
        <is>
          <t>Média</t>
        </is>
      </c>
      <c r="F8" s="24" t="n">
        <v>0</v>
      </c>
      <c r="G8" s="14" t="inlineStr">
        <is>
          <t>Administração Exemplo Fictícia</t>
        </is>
      </c>
      <c r="H8" s="15" t="inlineStr">
        <is>
          <t>Aberta</t>
        </is>
      </c>
      <c r="I8" s="23" t="n">
        <v>46294</v>
      </c>
      <c r="J8" s="14" t="inlineStr">
        <is>
          <t>Exemplo fictício: revisar identificação visual da prateleira.</t>
        </is>
      </c>
      <c r="K8" s="26">
        <f>IF(OR($A8="",$I8=""),"",IF(OR($H8="Concluída",$H8="Cancelada"),"",IFERROR($I8-TODAY(),"")))</f>
        <v/>
      </c>
      <c r="L8" s="11">
        <f>IF($A8="","",IF(OR($B8="",$C8="",$D8="",$E8="",$G8="",$H8=""),"Conferir cadastro",IF(OR($H8="Concluída",$H8="Cancelada"),"Encerrada",IF($I8="","Sem vencimento",IFERROR(IF($I8&lt;TODAY(),"Vencida",IF($I8-TODAY()&lt;='Premissas'!$E$5,"Atenção","No prazo")),"Conferir")))))</f>
        <v/>
      </c>
    </row>
    <row r="9" ht="31" customHeight="1">
      <c r="A9" s="14" t="inlineStr">
        <is>
          <t>Edifício Ipê Inventado (fictício)</t>
        </is>
      </c>
      <c r="B9" s="15" t="inlineStr">
        <is>
          <t>Apto 108</t>
        </is>
      </c>
      <c r="C9" s="23" t="n">
        <v>46244</v>
      </c>
      <c r="D9" s="15" t="inlineStr">
        <is>
          <t>Financeiro</t>
        </is>
      </c>
      <c r="E9" s="15" t="inlineStr">
        <is>
          <t>Baixa</t>
        </is>
      </c>
      <c r="F9" s="24" t="n"/>
      <c r="G9" s="14" t="inlineStr">
        <is>
          <t>Conselho Consultivo Fictício</t>
        </is>
      </c>
      <c r="H9" s="15" t="inlineStr">
        <is>
          <t>Cancelada</t>
        </is>
      </c>
      <c r="I9" s="23" t="n">
        <v>46269</v>
      </c>
      <c r="J9" s="14" t="inlineStr">
        <is>
          <t>Exemplo fictício: pedido retirado após conferência interna.</t>
        </is>
      </c>
      <c r="K9" s="25">
        <f>IF(OR($A9="",$I9=""),"",IF(OR($H9="Concluída",$H9="Cancelada"),"",IFERROR($I9-TODAY(),"")))</f>
        <v/>
      </c>
      <c r="L9" s="7">
        <f>IF($A9="","",IF(OR($B9="",$C9="",$D9="",$E9="",$G9="",$H9=""),"Conferir cadastro",IF(OR($H9="Concluída",$H9="Cancelada"),"Encerrada",IF($I9="","Sem vencimento",IFERROR(IF($I9&lt;TODAY(),"Vencida",IF($I9-TODAY()&lt;='Premissas'!$E$5,"Atenção","No prazo")),"Conferir")))))</f>
        <v/>
      </c>
    </row>
    <row r="10" ht="31" customHeight="1">
      <c r="A10" s="14" t="inlineStr">
        <is>
          <t>Condomínio Vila Exemplo (fictício)</t>
        </is>
      </c>
      <c r="B10" s="15" t="inlineStr">
        <is>
          <t>Apto 601</t>
        </is>
      </c>
      <c r="C10" s="23" t="n">
        <v>46276</v>
      </c>
      <c r="D10" s="15" t="inlineStr">
        <is>
          <t>Manutenção</t>
        </is>
      </c>
      <c r="E10" s="15" t="inlineStr">
        <is>
          <t>Urgente</t>
        </is>
      </c>
      <c r="F10" s="24" t="n">
        <v>50000</v>
      </c>
      <c r="G10" s="14" t="inlineStr">
        <is>
          <t>Equipe de Manutenção Fictícia</t>
        </is>
      </c>
      <c r="H10" s="15" t="inlineStr">
        <is>
          <t>Em execução</t>
        </is>
      </c>
      <c r="I10" s="23" t="n">
        <v>46289</v>
      </c>
      <c r="J10" s="14" t="inlineStr">
        <is>
          <t>Exemplo fictício: avaliar componente do elevador sem garantia de preço.</t>
        </is>
      </c>
      <c r="K10" s="26">
        <f>IF(OR($A10="",$I10=""),"",IF(OR($H10="Concluída",$H10="Cancelada"),"",IFERROR($I10-TODAY(),"")))</f>
        <v/>
      </c>
      <c r="L10" s="11">
        <f>IF($A10="","",IF(OR($B10="",$C10="",$D10="",$E10="",$G10="",$H10=""),"Conferir cadastro",IF(OR($H10="Concluída",$H10="Cancelada"),"Encerrada",IF($I10="","Sem vencimento",IFERROR(IF($I10&lt;TODAY(),"Vencida",IF($I10-TODAY()&lt;='Premissas'!$E$5,"Atenção","No prazo")),"Conferir")))))</f>
        <v/>
      </c>
    </row>
    <row r="11" ht="31" customHeight="1">
      <c r="A11" s="14" t="inlineStr">
        <is>
          <t>Residencial Aurora de Papel (fictício)</t>
        </is>
      </c>
      <c r="B11" s="15" t="inlineStr">
        <is>
          <t>Apto 203</t>
        </is>
      </c>
      <c r="C11" s="23" t="n">
        <v>46283</v>
      </c>
      <c r="D11" s="15" t="inlineStr">
        <is>
          <t>Convivência</t>
        </is>
      </c>
      <c r="E11" s="15" t="inlineStr">
        <is>
          <t>Média</t>
        </is>
      </c>
      <c r="F11" s="24" t="n">
        <v>150</v>
      </c>
      <c r="G11" s="14" t="inlineStr">
        <is>
          <t>Administração Exemplo Fictícia</t>
        </is>
      </c>
      <c r="H11" s="15" t="inlineStr">
        <is>
          <t>Aberta</t>
        </is>
      </c>
      <c r="I11" s="23" t="n"/>
      <c r="J11" s="14" t="inlineStr">
        <is>
          <t>Exemplo fictício: avaliar sugestão de sinalização na área comum.</t>
        </is>
      </c>
      <c r="K11" s="25">
        <f>IF(OR($A11="",$I11=""),"",IF(OR($H11="Concluída",$H11="Cancelada"),"",IFERROR($I11-TODAY(),"")))</f>
        <v/>
      </c>
      <c r="L11" s="7">
        <f>IF($A11="","",IF(OR($B11="",$C11="",$D11="",$E11="",$G11="",$H11=""),"Conferir cadastro",IF(OR($H11="Concluída",$H11="Cancelada"),"Encerrada",IF($I11="","Sem vencimento",IFERROR(IF($I11&lt;TODAY(),"Vencida",IF($I11-TODAY()&lt;='Premissas'!$E$5,"Atenção","No prazo")),"Conferir")))))</f>
        <v/>
      </c>
    </row>
    <row r="12" ht="31" customHeight="1">
      <c r="A12" s="14" t="inlineStr">
        <is>
          <t>Edifício Ipê Inventado (fictício)</t>
        </is>
      </c>
      <c r="B12" s="15" t="inlineStr">
        <is>
          <t>Apto 502</t>
        </is>
      </c>
      <c r="C12" s="23" t="n">
        <v>46184</v>
      </c>
      <c r="D12" s="15" t="inlineStr">
        <is>
          <t>Área comum</t>
        </is>
      </c>
      <c r="E12" s="15" t="inlineStr">
        <is>
          <t>Alta</t>
        </is>
      </c>
      <c r="F12" s="24" t="n">
        <v>890</v>
      </c>
      <c r="G12" s="14" t="inlineStr">
        <is>
          <t>Zeladoria Modelo Fictícia</t>
        </is>
      </c>
      <c r="H12" s="15" t="inlineStr">
        <is>
          <t>Concluída</t>
        </is>
      </c>
      <c r="I12" s="23" t="n">
        <v>46204</v>
      </c>
      <c r="J12" s="14" t="inlineStr">
        <is>
          <t>Exemplo fictício: reparo demonstrativo em luminária externa.</t>
        </is>
      </c>
      <c r="K12" s="26">
        <f>IF(OR($A12="",$I12=""),"",IF(OR($H12="Concluída",$H12="Cancelada"),"",IFERROR($I12-TODAY(),"")))</f>
        <v/>
      </c>
      <c r="L12" s="11">
        <f>IF($A12="","",IF(OR($B12="",$C12="",$D12="",$E12="",$G12="",$H12=""),"Conferir cadastro",IF(OR($H12="Concluída",$H12="Cancelada"),"Encerrada",IF($I12="","Sem vencimento",IFERROR(IF($I12&lt;TODAY(),"Vencida",IF($I12-TODAY()&lt;='Premissas'!$E$5,"Atenção","No prazo")),"Conferir")))))</f>
        <v/>
      </c>
    </row>
    <row r="13" ht="31" customHeight="1">
      <c r="A13" s="14" t="inlineStr">
        <is>
          <t>Condomínio Vila Exemplo (fictício)</t>
        </is>
      </c>
      <c r="B13" s="15" t="inlineStr">
        <is>
          <t>Apto 110</t>
        </is>
      </c>
      <c r="C13" s="23" t="n">
        <v>46269</v>
      </c>
      <c r="D13" s="15" t="inlineStr">
        <is>
          <t>Financeiro</t>
        </is>
      </c>
      <c r="E13" s="15" t="inlineStr">
        <is>
          <t>Alta</t>
        </is>
      </c>
      <c r="F13" s="24" t="n">
        <v>2400</v>
      </c>
      <c r="G13" s="14" t="inlineStr">
        <is>
          <t>Conselho Consultivo Fictício</t>
        </is>
      </c>
      <c r="H13" s="15" t="inlineStr">
        <is>
          <t>Em análise</t>
        </is>
      </c>
      <c r="I13" s="23" t="n">
        <v>46299</v>
      </c>
      <c r="J13" s="14" t="inlineStr">
        <is>
          <t>Exemplo fictício: comparar estimativa de serviço não contratado.</t>
        </is>
      </c>
      <c r="K13" s="25">
        <f>IF(OR($A13="",$I13=""),"",IF(OR($H13="Concluída",$H13="Cancelada"),"",IFERROR($I13-TODAY(),"")))</f>
        <v/>
      </c>
      <c r="L13" s="7">
        <f>IF($A13="","",IF(OR($B13="",$C13="",$D13="",$E13="",$G13="",$H13=""),"Conferir cadastro",IF(OR($H13="Concluída",$H13="Cancelada"),"Encerrada",IF($I13="","Sem vencimento",IFERROR(IF($I13&lt;TODAY(),"Vencida",IF($I13-TODAY()&lt;='Premissas'!$E$5,"Atenção","No prazo")),"Conferir")))))</f>
        <v/>
      </c>
    </row>
    <row r="14" ht="31" customHeight="1">
      <c r="A14" s="14" t="inlineStr">
        <is>
          <t>Residencial Aurora de Papel (fictício)</t>
        </is>
      </c>
      <c r="B14" s="15" t="inlineStr">
        <is>
          <t>Apto 702</t>
        </is>
      </c>
      <c r="C14" s="23" t="n">
        <v>46282</v>
      </c>
      <c r="D14" s="15" t="inlineStr">
        <is>
          <t>Barulho</t>
        </is>
      </c>
      <c r="E14" s="15" t="inlineStr">
        <is>
          <t>Urgente</t>
        </is>
      </c>
      <c r="F14" s="24" t="n"/>
      <c r="G14" s="14" t="inlineStr">
        <is>
          <t>Administração Exemplo Fictícia</t>
        </is>
      </c>
      <c r="H14" s="15" t="inlineStr">
        <is>
          <t>Aguardando morador</t>
        </is>
      </c>
      <c r="I14" s="23" t="n">
        <v>46283</v>
      </c>
      <c r="J14" s="14" t="inlineStr">
        <is>
          <t>Exemplo fictício: conferir horário informado antes da análise.</t>
        </is>
      </c>
      <c r="K14" s="26">
        <f>IF(OR($A14="",$I14=""),"",IF(OR($H14="Concluída",$H14="Cancelada"),"",IFERROR($I14-TODAY(),"")))</f>
        <v/>
      </c>
      <c r="L14" s="11">
        <f>IF($A14="","",IF(OR($B14="",$C14="",$D14="",$E14="",$G14="",$H14=""),"Conferir cadastro",IF(OR($H14="Concluída",$H14="Cancelada"),"Encerrada",IF($I14="","Sem vencimento",IFERROR(IF($I14&lt;TODAY(),"Vencida",IF($I14-TODAY()&lt;='Premissas'!$E$5,"Atenção","No prazo")),"Conferir")))))</f>
        <v/>
      </c>
    </row>
    <row r="15" ht="31" customHeight="1">
      <c r="A15" s="14" t="n"/>
      <c r="B15" s="15" t="n"/>
      <c r="C15" s="23" t="n"/>
      <c r="D15" s="15" t="n"/>
      <c r="E15" s="15" t="n"/>
      <c r="F15" s="24" t="n"/>
      <c r="G15" s="14" t="n"/>
      <c r="H15" s="15" t="n"/>
      <c r="I15" s="23" t="n"/>
      <c r="J15" s="14" t="n"/>
      <c r="K15" s="25">
        <f>IF(OR($A15="",$I15=""),"",IF(OR($H15="Concluída",$H15="Cancelada"),"",IFERROR($I15-TODAY(),"")))</f>
        <v/>
      </c>
      <c r="L15" s="7">
        <f>IF($A15="","",IF(OR($B15="",$C15="",$D15="",$E15="",$G15="",$H15=""),"Conferir cadastro",IF(OR($H15="Concluída",$H15="Cancelada"),"Encerrada",IF($I15="","Sem vencimento",IFERROR(IF($I15&lt;TODAY(),"Vencida",IF($I15-TODAY()&lt;='Premissas'!$E$5,"Atenção","No prazo")),"Conferir")))))</f>
        <v/>
      </c>
    </row>
    <row r="16" ht="31" customHeight="1">
      <c r="A16" s="14" t="n"/>
      <c r="B16" s="15" t="n"/>
      <c r="C16" s="23" t="n"/>
      <c r="D16" s="15" t="n"/>
      <c r="E16" s="15" t="n"/>
      <c r="F16" s="24" t="n"/>
      <c r="G16" s="14" t="n"/>
      <c r="H16" s="15" t="n"/>
      <c r="I16" s="23" t="n"/>
      <c r="J16" s="14" t="n"/>
      <c r="K16" s="26">
        <f>IF(OR($A16="",$I16=""),"",IF(OR($H16="Concluída",$H16="Cancelada"),"",IFERROR($I16-TODAY(),"")))</f>
        <v/>
      </c>
      <c r="L16" s="11">
        <f>IF($A16="","",IF(OR($B16="",$C16="",$D16="",$E16="",$G16="",$H16=""),"Conferir cadastro",IF(OR($H16="Concluída",$H16="Cancelada"),"Encerrada",IF($I16="","Sem vencimento",IFERROR(IF($I16&lt;TODAY(),"Vencida",IF($I16-TODAY()&lt;='Premissas'!$E$5,"Atenção","No prazo")),"Conferir")))))</f>
        <v/>
      </c>
    </row>
    <row r="17" ht="31" customHeight="1">
      <c r="A17" s="14" t="n"/>
      <c r="B17" s="15" t="n"/>
      <c r="C17" s="23" t="n"/>
      <c r="D17" s="15" t="n"/>
      <c r="E17" s="15" t="n"/>
      <c r="F17" s="24" t="n"/>
      <c r="G17" s="14" t="n"/>
      <c r="H17" s="15" t="n"/>
      <c r="I17" s="23" t="n"/>
      <c r="J17" s="14" t="n"/>
      <c r="K17" s="25">
        <f>IF(OR($A17="",$I17=""),"",IF(OR($H17="Concluída",$H17="Cancelada"),"",IFERROR($I17-TODAY(),"")))</f>
        <v/>
      </c>
      <c r="L17" s="7">
        <f>IF($A17="","",IF(OR($B17="",$C17="",$D17="",$E17="",$G17="",$H17=""),"Conferir cadastro",IF(OR($H17="Concluída",$H17="Cancelada"),"Encerrada",IF($I17="","Sem vencimento",IFERROR(IF($I17&lt;TODAY(),"Vencida",IF($I17-TODAY()&lt;='Premissas'!$E$5,"Atenção","No prazo")),"Conferir")))))</f>
        <v/>
      </c>
    </row>
    <row r="18" ht="31" customHeight="1">
      <c r="A18" s="14" t="n"/>
      <c r="B18" s="15" t="n"/>
      <c r="C18" s="23" t="n"/>
      <c r="D18" s="15" t="n"/>
      <c r="E18" s="15" t="n"/>
      <c r="F18" s="24" t="n"/>
      <c r="G18" s="14" t="n"/>
      <c r="H18" s="15" t="n"/>
      <c r="I18" s="23" t="n"/>
      <c r="J18" s="14" t="n"/>
      <c r="K18" s="26">
        <f>IF(OR($A18="",$I18=""),"",IF(OR($H18="Concluída",$H18="Cancelada"),"",IFERROR($I18-TODAY(),"")))</f>
        <v/>
      </c>
      <c r="L18" s="11">
        <f>IF($A18="","",IF(OR($B18="",$C18="",$D18="",$E18="",$G18="",$H18=""),"Conferir cadastro",IF(OR($H18="Concluída",$H18="Cancelada"),"Encerrada",IF($I18="","Sem vencimento",IFERROR(IF($I18&lt;TODAY(),"Vencida",IF($I18-TODAY()&lt;='Premissas'!$E$5,"Atenção","No prazo")),"Conferir")))))</f>
        <v/>
      </c>
    </row>
    <row r="19" ht="31" customHeight="1">
      <c r="A19" s="14" t="n"/>
      <c r="B19" s="15" t="n"/>
      <c r="C19" s="23" t="n"/>
      <c r="D19" s="15" t="n"/>
      <c r="E19" s="15" t="n"/>
      <c r="F19" s="24" t="n"/>
      <c r="G19" s="14" t="n"/>
      <c r="H19" s="15" t="n"/>
      <c r="I19" s="23" t="n"/>
      <c r="J19" s="14" t="n"/>
      <c r="K19" s="25">
        <f>IF(OR($A19="",$I19=""),"",IF(OR($H19="Concluída",$H19="Cancelada"),"",IFERROR($I19-TODAY(),"")))</f>
        <v/>
      </c>
      <c r="L19" s="7">
        <f>IF($A19="","",IF(OR($B19="",$C19="",$D19="",$E19="",$G19="",$H19=""),"Conferir cadastro",IF(OR($H19="Concluída",$H19="Cancelada"),"Encerrada",IF($I19="","Sem vencimento",IFERROR(IF($I19&lt;TODAY(),"Vencida",IF($I19-TODAY()&lt;='Premissas'!$E$5,"Atenção","No prazo")),"Conferir")))))</f>
        <v/>
      </c>
    </row>
    <row r="20" ht="31" customHeight="1">
      <c r="A20" s="14" t="n"/>
      <c r="B20" s="15" t="n"/>
      <c r="C20" s="23" t="n"/>
      <c r="D20" s="15" t="n"/>
      <c r="E20" s="15" t="n"/>
      <c r="F20" s="24" t="n"/>
      <c r="G20" s="14" t="n"/>
      <c r="H20" s="15" t="n"/>
      <c r="I20" s="23" t="n"/>
      <c r="J20" s="14" t="n"/>
      <c r="K20" s="26">
        <f>IF(OR($A20="",$I20=""),"",IF(OR($H20="Concluída",$H20="Cancelada"),"",IFERROR($I20-TODAY(),"")))</f>
        <v/>
      </c>
      <c r="L20" s="11">
        <f>IF($A20="","",IF(OR($B20="",$C20="",$D20="",$E20="",$G20="",$H20=""),"Conferir cadastro",IF(OR($H20="Concluída",$H20="Cancelada"),"Encerrada",IF($I20="","Sem vencimento",IFERROR(IF($I20&lt;TODAY(),"Vencida",IF($I20-TODAY()&lt;='Premissas'!$E$5,"Atenção","No prazo")),"Conferir")))))</f>
        <v/>
      </c>
    </row>
    <row r="21" ht="31" customHeight="1">
      <c r="A21" s="14" t="n"/>
      <c r="B21" s="15" t="n"/>
      <c r="C21" s="23" t="n"/>
      <c r="D21" s="15" t="n"/>
      <c r="E21" s="15" t="n"/>
      <c r="F21" s="24" t="n"/>
      <c r="G21" s="14" t="n"/>
      <c r="H21" s="15" t="n"/>
      <c r="I21" s="23" t="n"/>
      <c r="J21" s="14" t="n"/>
      <c r="K21" s="25">
        <f>IF(OR($A21="",$I21=""),"",IF(OR($H21="Concluída",$H21="Cancelada"),"",IFERROR($I21-TODAY(),"")))</f>
        <v/>
      </c>
      <c r="L21" s="7">
        <f>IF($A21="","",IF(OR($B21="",$C21="",$D21="",$E21="",$G21="",$H21=""),"Conferir cadastro",IF(OR($H21="Concluída",$H21="Cancelada"),"Encerrada",IF($I21="","Sem vencimento",IFERROR(IF($I21&lt;TODAY(),"Vencida",IF($I21-TODAY()&lt;='Premissas'!$E$5,"Atenção","No prazo")),"Conferir")))))</f>
        <v/>
      </c>
    </row>
    <row r="22" ht="31" customHeight="1">
      <c r="A22" s="14" t="n"/>
      <c r="B22" s="15" t="n"/>
      <c r="C22" s="23" t="n"/>
      <c r="D22" s="15" t="n"/>
      <c r="E22" s="15" t="n"/>
      <c r="F22" s="24" t="n"/>
      <c r="G22" s="14" t="n"/>
      <c r="H22" s="15" t="n"/>
      <c r="I22" s="23" t="n"/>
      <c r="J22" s="14" t="n"/>
      <c r="K22" s="26">
        <f>IF(OR($A22="",$I22=""),"",IF(OR($H22="Concluída",$H22="Cancelada"),"",IFERROR($I22-TODAY(),"")))</f>
        <v/>
      </c>
      <c r="L22" s="11">
        <f>IF($A22="","",IF(OR($B22="",$C22="",$D22="",$E22="",$G22="",$H22=""),"Conferir cadastro",IF(OR($H22="Concluída",$H22="Cancelada"),"Encerrada",IF($I22="","Sem vencimento",IFERROR(IF($I22&lt;TODAY(),"Vencida",IF($I22-TODAY()&lt;='Premissas'!$E$5,"Atenção","No prazo")),"Conferir")))))</f>
        <v/>
      </c>
    </row>
    <row r="23" ht="31" customHeight="1">
      <c r="A23" s="14" t="n"/>
      <c r="B23" s="15" t="n"/>
      <c r="C23" s="23" t="n"/>
      <c r="D23" s="15" t="n"/>
      <c r="E23" s="15" t="n"/>
      <c r="F23" s="24" t="n"/>
      <c r="G23" s="14" t="n"/>
      <c r="H23" s="15" t="n"/>
      <c r="I23" s="23" t="n"/>
      <c r="J23" s="14" t="n"/>
      <c r="K23" s="25">
        <f>IF(OR($A23="",$I23=""),"",IF(OR($H23="Concluída",$H23="Cancelada"),"",IFERROR($I23-TODAY(),"")))</f>
        <v/>
      </c>
      <c r="L23" s="7">
        <f>IF($A23="","",IF(OR($B23="",$C23="",$D23="",$E23="",$G23="",$H23=""),"Conferir cadastro",IF(OR($H23="Concluída",$H23="Cancelada"),"Encerrada",IF($I23="","Sem vencimento",IFERROR(IF($I23&lt;TODAY(),"Vencida",IF($I23-TODAY()&lt;='Premissas'!$E$5,"Atenção","No prazo")),"Conferir")))))</f>
        <v/>
      </c>
    </row>
    <row r="24" ht="31" customHeight="1">
      <c r="A24" s="14" t="n"/>
      <c r="B24" s="15" t="n"/>
      <c r="C24" s="23" t="n"/>
      <c r="D24" s="15" t="n"/>
      <c r="E24" s="15" t="n"/>
      <c r="F24" s="24" t="n"/>
      <c r="G24" s="14" t="n"/>
      <c r="H24" s="15" t="n"/>
      <c r="I24" s="23" t="n"/>
      <c r="J24" s="14" t="n"/>
      <c r="K24" s="26">
        <f>IF(OR($A24="",$I24=""),"",IF(OR($H24="Concluída",$H24="Cancelada"),"",IFERROR($I24-TODAY(),"")))</f>
        <v/>
      </c>
      <c r="L24" s="11">
        <f>IF($A24="","",IF(OR($B24="",$C24="",$D24="",$E24="",$G24="",$H24=""),"Conferir cadastro",IF(OR($H24="Concluída",$H24="Cancelada"),"Encerrada",IF($I24="","Sem vencimento",IFERROR(IF($I24&lt;TODAY(),"Vencida",IF($I24-TODAY()&lt;='Premissas'!$E$5,"Atenção","No prazo")),"Conferir")))))</f>
        <v/>
      </c>
    </row>
    <row r="25" ht="31" customHeight="1">
      <c r="A25" s="14" t="n"/>
      <c r="B25" s="15" t="n"/>
      <c r="C25" s="23" t="n"/>
      <c r="D25" s="15" t="n"/>
      <c r="E25" s="15" t="n"/>
      <c r="F25" s="24" t="n"/>
      <c r="G25" s="14" t="n"/>
      <c r="H25" s="15" t="n"/>
      <c r="I25" s="23" t="n"/>
      <c r="J25" s="14" t="n"/>
      <c r="K25" s="25">
        <f>IF(OR($A25="",$I25=""),"",IF(OR($H25="Concluída",$H25="Cancelada"),"",IFERROR($I25-TODAY(),"")))</f>
        <v/>
      </c>
      <c r="L25" s="7">
        <f>IF($A25="","",IF(OR($B25="",$C25="",$D25="",$E25="",$G25="",$H25=""),"Conferir cadastro",IF(OR($H25="Concluída",$H25="Cancelada"),"Encerrada",IF($I25="","Sem vencimento",IFERROR(IF($I25&lt;TODAY(),"Vencida",IF($I25-TODAY()&lt;='Premissas'!$E$5,"Atenção","No prazo")),"Conferir")))))</f>
        <v/>
      </c>
    </row>
    <row r="26" ht="31" customHeight="1">
      <c r="A26" s="14" t="n"/>
      <c r="B26" s="15" t="n"/>
      <c r="C26" s="23" t="n"/>
      <c r="D26" s="15" t="n"/>
      <c r="E26" s="15" t="n"/>
      <c r="F26" s="24" t="n"/>
      <c r="G26" s="14" t="n"/>
      <c r="H26" s="15" t="n"/>
      <c r="I26" s="23" t="n"/>
      <c r="J26" s="14" t="n"/>
      <c r="K26" s="26">
        <f>IF(OR($A26="",$I26=""),"",IF(OR($H26="Concluída",$H26="Cancelada"),"",IFERROR($I26-TODAY(),"")))</f>
        <v/>
      </c>
      <c r="L26" s="11">
        <f>IF($A26="","",IF(OR($B26="",$C26="",$D26="",$E26="",$G26="",$H26=""),"Conferir cadastro",IF(OR($H26="Concluída",$H26="Cancelada"),"Encerrada",IF($I26="","Sem vencimento",IFERROR(IF($I26&lt;TODAY(),"Vencida",IF($I26-TODAY()&lt;='Premissas'!$E$5,"Atenção","No prazo")),"Conferir")))))</f>
        <v/>
      </c>
    </row>
    <row r="27" ht="31" customHeight="1">
      <c r="A27" s="14" t="n"/>
      <c r="B27" s="15" t="n"/>
      <c r="C27" s="23" t="n"/>
      <c r="D27" s="15" t="n"/>
      <c r="E27" s="15" t="n"/>
      <c r="F27" s="24" t="n"/>
      <c r="G27" s="14" t="n"/>
      <c r="H27" s="15" t="n"/>
      <c r="I27" s="23" t="n"/>
      <c r="J27" s="14" t="n"/>
      <c r="K27" s="25">
        <f>IF(OR($A27="",$I27=""),"",IF(OR($H27="Concluída",$H27="Cancelada"),"",IFERROR($I27-TODAY(),"")))</f>
        <v/>
      </c>
      <c r="L27" s="7">
        <f>IF($A27="","",IF(OR($B27="",$C27="",$D27="",$E27="",$G27="",$H27=""),"Conferir cadastro",IF(OR($H27="Concluída",$H27="Cancelada"),"Encerrada",IF($I27="","Sem vencimento",IFERROR(IF($I27&lt;TODAY(),"Vencida",IF($I27-TODAY()&lt;='Premissas'!$E$5,"Atenção","No prazo")),"Conferir")))))</f>
        <v/>
      </c>
    </row>
    <row r="28" ht="31" customHeight="1">
      <c r="A28" s="14" t="n"/>
      <c r="B28" s="15" t="n"/>
      <c r="C28" s="23" t="n"/>
      <c r="D28" s="15" t="n"/>
      <c r="E28" s="15" t="n"/>
      <c r="F28" s="24" t="n"/>
      <c r="G28" s="14" t="n"/>
      <c r="H28" s="15" t="n"/>
      <c r="I28" s="23" t="n"/>
      <c r="J28" s="14" t="n"/>
      <c r="K28" s="26">
        <f>IF(OR($A28="",$I28=""),"",IF(OR($H28="Concluída",$H28="Cancelada"),"",IFERROR($I28-TODAY(),"")))</f>
        <v/>
      </c>
      <c r="L28" s="11">
        <f>IF($A28="","",IF(OR($B28="",$C28="",$D28="",$E28="",$G28="",$H28=""),"Conferir cadastro",IF(OR($H28="Concluída",$H28="Cancelada"),"Encerrada",IF($I28="","Sem vencimento",IFERROR(IF($I28&lt;TODAY(),"Vencida",IF($I28-TODAY()&lt;='Premissas'!$E$5,"Atenção","No prazo")),"Conferir")))))</f>
        <v/>
      </c>
    </row>
    <row r="29" ht="31" customHeight="1">
      <c r="A29" s="14" t="n"/>
      <c r="B29" s="15" t="n"/>
      <c r="C29" s="23" t="n"/>
      <c r="D29" s="15" t="n"/>
      <c r="E29" s="15" t="n"/>
      <c r="F29" s="24" t="n"/>
      <c r="G29" s="14" t="n"/>
      <c r="H29" s="15" t="n"/>
      <c r="I29" s="23" t="n"/>
      <c r="J29" s="14" t="n"/>
      <c r="K29" s="25">
        <f>IF(OR($A29="",$I29=""),"",IF(OR($H29="Concluída",$H29="Cancelada"),"",IFERROR($I29-TODAY(),"")))</f>
        <v/>
      </c>
      <c r="L29" s="7">
        <f>IF($A29="","",IF(OR($B29="",$C29="",$D29="",$E29="",$G29="",$H29=""),"Conferir cadastro",IF(OR($H29="Concluída",$H29="Cancelada"),"Encerrada",IF($I29="","Sem vencimento",IFERROR(IF($I29&lt;TODAY(),"Vencida",IF($I29-TODAY()&lt;='Premissas'!$E$5,"Atenção","No prazo")),"Conferir")))))</f>
        <v/>
      </c>
    </row>
    <row r="30" ht="31" customHeight="1">
      <c r="A30" s="14" t="n"/>
      <c r="B30" s="15" t="n"/>
      <c r="C30" s="23" t="n"/>
      <c r="D30" s="15" t="n"/>
      <c r="E30" s="15" t="n"/>
      <c r="F30" s="24" t="n"/>
      <c r="G30" s="14" t="n"/>
      <c r="H30" s="15" t="n"/>
      <c r="I30" s="23" t="n"/>
      <c r="J30" s="14" t="n"/>
      <c r="K30" s="26">
        <f>IF(OR($A30="",$I30=""),"",IF(OR($H30="Concluída",$H30="Cancelada"),"",IFERROR($I30-TODAY(),"")))</f>
        <v/>
      </c>
      <c r="L30" s="11">
        <f>IF($A30="","",IF(OR($B30="",$C30="",$D30="",$E30="",$G30="",$H30=""),"Conferir cadastro",IF(OR($H30="Concluída",$H30="Cancelada"),"Encerrada",IF($I30="","Sem vencimento",IFERROR(IF($I30&lt;TODAY(),"Vencida",IF($I30-TODAY()&lt;='Premissas'!$E$5,"Atenção","No prazo")),"Conferir")))))</f>
        <v/>
      </c>
    </row>
    <row r="31" ht="31" customHeight="1">
      <c r="A31" s="14" t="n"/>
      <c r="B31" s="15" t="n"/>
      <c r="C31" s="23" t="n"/>
      <c r="D31" s="15" t="n"/>
      <c r="E31" s="15" t="n"/>
      <c r="F31" s="24" t="n"/>
      <c r="G31" s="14" t="n"/>
      <c r="H31" s="15" t="n"/>
      <c r="I31" s="23" t="n"/>
      <c r="J31" s="14" t="n"/>
      <c r="K31" s="25">
        <f>IF(OR($A31="",$I31=""),"",IF(OR($H31="Concluída",$H31="Cancelada"),"",IFERROR($I31-TODAY(),"")))</f>
        <v/>
      </c>
      <c r="L31" s="7">
        <f>IF($A31="","",IF(OR($B31="",$C31="",$D31="",$E31="",$G31="",$H31=""),"Conferir cadastro",IF(OR($H31="Concluída",$H31="Cancelada"),"Encerrada",IF($I31="","Sem vencimento",IFERROR(IF($I31&lt;TODAY(),"Vencida",IF($I31-TODAY()&lt;='Premissas'!$E$5,"Atenção","No prazo")),"Conferir")))))</f>
        <v/>
      </c>
    </row>
    <row r="32" ht="31" customHeight="1">
      <c r="A32" s="14" t="n"/>
      <c r="B32" s="15" t="n"/>
      <c r="C32" s="23" t="n"/>
      <c r="D32" s="15" t="n"/>
      <c r="E32" s="15" t="n"/>
      <c r="F32" s="24" t="n"/>
      <c r="G32" s="14" t="n"/>
      <c r="H32" s="15" t="n"/>
      <c r="I32" s="23" t="n"/>
      <c r="J32" s="14" t="n"/>
      <c r="K32" s="26">
        <f>IF(OR($A32="",$I32=""),"",IF(OR($H32="Concluída",$H32="Cancelada"),"",IFERROR($I32-TODAY(),"")))</f>
        <v/>
      </c>
      <c r="L32" s="11">
        <f>IF($A32="","",IF(OR($B32="",$C32="",$D32="",$E32="",$G32="",$H32=""),"Conferir cadastro",IF(OR($H32="Concluída",$H32="Cancelada"),"Encerrada",IF($I32="","Sem vencimento",IFERROR(IF($I32&lt;TODAY(),"Vencida",IF($I32-TODAY()&lt;='Premissas'!$E$5,"Atenção","No prazo")),"Conferir")))))</f>
        <v/>
      </c>
    </row>
    <row r="33" ht="31" customHeight="1">
      <c r="A33" s="14" t="n"/>
      <c r="B33" s="15" t="n"/>
      <c r="C33" s="23" t="n"/>
      <c r="D33" s="15" t="n"/>
      <c r="E33" s="15" t="n"/>
      <c r="F33" s="24" t="n"/>
      <c r="G33" s="14" t="n"/>
      <c r="H33" s="15" t="n"/>
      <c r="I33" s="23" t="n"/>
      <c r="J33" s="14" t="n"/>
      <c r="K33" s="25">
        <f>IF(OR($A33="",$I33=""),"",IF(OR($H33="Concluída",$H33="Cancelada"),"",IFERROR($I33-TODAY(),"")))</f>
        <v/>
      </c>
      <c r="L33" s="7">
        <f>IF($A33="","",IF(OR($B33="",$C33="",$D33="",$E33="",$G33="",$H33=""),"Conferir cadastro",IF(OR($H33="Concluída",$H33="Cancelada"),"Encerrada",IF($I33="","Sem vencimento",IFERROR(IF($I33&lt;TODAY(),"Vencida",IF($I33-TODAY()&lt;='Premissas'!$E$5,"Atenção","No prazo")),"Conferir")))))</f>
        <v/>
      </c>
    </row>
    <row r="34" ht="31" customHeight="1">
      <c r="A34" s="14" t="n"/>
      <c r="B34" s="15" t="n"/>
      <c r="C34" s="23" t="n"/>
      <c r="D34" s="15" t="n"/>
      <c r="E34" s="15" t="n"/>
      <c r="F34" s="24" t="n"/>
      <c r="G34" s="14" t="n"/>
      <c r="H34" s="15" t="n"/>
      <c r="I34" s="23" t="n"/>
      <c r="J34" s="14" t="n"/>
      <c r="K34" s="26">
        <f>IF(OR($A34="",$I34=""),"",IF(OR($H34="Concluída",$H34="Cancelada"),"",IFERROR($I34-TODAY(),"")))</f>
        <v/>
      </c>
      <c r="L34" s="11">
        <f>IF($A34="","",IF(OR($B34="",$C34="",$D34="",$E34="",$G34="",$H34=""),"Conferir cadastro",IF(OR($H34="Concluída",$H34="Cancelada"),"Encerrada",IF($I34="","Sem vencimento",IFERROR(IF($I34&lt;TODAY(),"Vencida",IF($I34-TODAY()&lt;='Premissas'!$E$5,"Atenção","No prazo")),"Conferir")))))</f>
        <v/>
      </c>
    </row>
    <row r="35" ht="31" customHeight="1">
      <c r="A35" s="14" t="n"/>
      <c r="B35" s="15" t="n"/>
      <c r="C35" s="23" t="n"/>
      <c r="D35" s="15" t="n"/>
      <c r="E35" s="15" t="n"/>
      <c r="F35" s="24" t="n"/>
      <c r="G35" s="14" t="n"/>
      <c r="H35" s="15" t="n"/>
      <c r="I35" s="23" t="n"/>
      <c r="J35" s="14" t="n"/>
      <c r="K35" s="25">
        <f>IF(OR($A35="",$I35=""),"",IF(OR($H35="Concluída",$H35="Cancelada"),"",IFERROR($I35-TODAY(),"")))</f>
        <v/>
      </c>
      <c r="L35" s="7">
        <f>IF($A35="","",IF(OR($B35="",$C35="",$D35="",$E35="",$G35="",$H35=""),"Conferir cadastro",IF(OR($H35="Concluída",$H35="Cancelada"),"Encerrada",IF($I35="","Sem vencimento",IFERROR(IF($I35&lt;TODAY(),"Vencida",IF($I35-TODAY()&lt;='Premissas'!$E$5,"Atenção","No prazo")),"Conferir")))))</f>
        <v/>
      </c>
    </row>
    <row r="36" ht="31" customHeight="1">
      <c r="A36" s="14" t="n"/>
      <c r="B36" s="15" t="n"/>
      <c r="C36" s="23" t="n"/>
      <c r="D36" s="15" t="n"/>
      <c r="E36" s="15" t="n"/>
      <c r="F36" s="24" t="n"/>
      <c r="G36" s="14" t="n"/>
      <c r="H36" s="15" t="n"/>
      <c r="I36" s="23" t="n"/>
      <c r="J36" s="14" t="n"/>
      <c r="K36" s="26">
        <f>IF(OR($A36="",$I36=""),"",IF(OR($H36="Concluída",$H36="Cancelada"),"",IFERROR($I36-TODAY(),"")))</f>
        <v/>
      </c>
      <c r="L36" s="11">
        <f>IF($A36="","",IF(OR($B36="",$C36="",$D36="",$E36="",$G36="",$H36=""),"Conferir cadastro",IF(OR($H36="Concluída",$H36="Cancelada"),"Encerrada",IF($I36="","Sem vencimento",IFERROR(IF($I36&lt;TODAY(),"Vencida",IF($I36-TODAY()&lt;='Premissas'!$E$5,"Atenção","No prazo")),"Conferir")))))</f>
        <v/>
      </c>
    </row>
    <row r="37" ht="31" customHeight="1">
      <c r="A37" s="14" t="n"/>
      <c r="B37" s="15" t="n"/>
      <c r="C37" s="23" t="n"/>
      <c r="D37" s="15" t="n"/>
      <c r="E37" s="15" t="n"/>
      <c r="F37" s="24" t="n"/>
      <c r="G37" s="14" t="n"/>
      <c r="H37" s="15" t="n"/>
      <c r="I37" s="23" t="n"/>
      <c r="J37" s="14" t="n"/>
      <c r="K37" s="25">
        <f>IF(OR($A37="",$I37=""),"",IF(OR($H37="Concluída",$H37="Cancelada"),"",IFERROR($I37-TODAY(),"")))</f>
        <v/>
      </c>
      <c r="L37" s="7">
        <f>IF($A37="","",IF(OR($B37="",$C37="",$D37="",$E37="",$G37="",$H37=""),"Conferir cadastro",IF(OR($H37="Concluída",$H37="Cancelada"),"Encerrada",IF($I37="","Sem vencimento",IFERROR(IF($I37&lt;TODAY(),"Vencida",IF($I37-TODAY()&lt;='Premissas'!$E$5,"Atenção","No prazo")),"Conferir")))))</f>
        <v/>
      </c>
    </row>
    <row r="38" ht="31" customHeight="1">
      <c r="A38" s="14" t="n"/>
      <c r="B38" s="15" t="n"/>
      <c r="C38" s="23" t="n"/>
      <c r="D38" s="15" t="n"/>
      <c r="E38" s="15" t="n"/>
      <c r="F38" s="24" t="n"/>
      <c r="G38" s="14" t="n"/>
      <c r="H38" s="15" t="n"/>
      <c r="I38" s="23" t="n"/>
      <c r="J38" s="14" t="n"/>
      <c r="K38" s="26">
        <f>IF(OR($A38="",$I38=""),"",IF(OR($H38="Concluída",$H38="Cancelada"),"",IFERROR($I38-TODAY(),"")))</f>
        <v/>
      </c>
      <c r="L38" s="11">
        <f>IF($A38="","",IF(OR($B38="",$C38="",$D38="",$E38="",$G38="",$H38=""),"Conferir cadastro",IF(OR($H38="Concluída",$H38="Cancelada"),"Encerrada",IF($I38="","Sem vencimento",IFERROR(IF($I38&lt;TODAY(),"Vencida",IF($I38-TODAY()&lt;='Premissas'!$E$5,"Atenção","No prazo")),"Conferir")))))</f>
        <v/>
      </c>
    </row>
    <row r="39" ht="31" customHeight="1">
      <c r="A39" s="14" t="n"/>
      <c r="B39" s="15" t="n"/>
      <c r="C39" s="23" t="n"/>
      <c r="D39" s="15" t="n"/>
      <c r="E39" s="15" t="n"/>
      <c r="F39" s="24" t="n"/>
      <c r="G39" s="14" t="n"/>
      <c r="H39" s="15" t="n"/>
      <c r="I39" s="23" t="n"/>
      <c r="J39" s="14" t="n"/>
      <c r="K39" s="25">
        <f>IF(OR($A39="",$I39=""),"",IF(OR($H39="Concluída",$H39="Cancelada"),"",IFERROR($I39-TODAY(),"")))</f>
        <v/>
      </c>
      <c r="L39" s="7">
        <f>IF($A39="","",IF(OR($B39="",$C39="",$D39="",$E39="",$G39="",$H39=""),"Conferir cadastro",IF(OR($H39="Concluída",$H39="Cancelada"),"Encerrada",IF($I39="","Sem vencimento",IFERROR(IF($I39&lt;TODAY(),"Vencida",IF($I39-TODAY()&lt;='Premissas'!$E$5,"Atenção","No prazo")),"Conferir")))))</f>
        <v/>
      </c>
    </row>
    <row r="40" ht="31" customHeight="1">
      <c r="A40" s="14" t="n"/>
      <c r="B40" s="15" t="n"/>
      <c r="C40" s="23" t="n"/>
      <c r="D40" s="15" t="n"/>
      <c r="E40" s="15" t="n"/>
      <c r="F40" s="24" t="n"/>
      <c r="G40" s="14" t="n"/>
      <c r="H40" s="15" t="n"/>
      <c r="I40" s="23" t="n"/>
      <c r="J40" s="14" t="n"/>
      <c r="K40" s="26">
        <f>IF(OR($A40="",$I40=""),"",IF(OR($H40="Concluída",$H40="Cancelada"),"",IFERROR($I40-TODAY(),"")))</f>
        <v/>
      </c>
      <c r="L40" s="11">
        <f>IF($A40="","",IF(OR($B40="",$C40="",$D40="",$E40="",$G40="",$H40=""),"Conferir cadastro",IF(OR($H40="Concluída",$H40="Cancelada"),"Encerrada",IF($I40="","Sem vencimento",IFERROR(IF($I40&lt;TODAY(),"Vencida",IF($I40-TODAY()&lt;='Premissas'!$E$5,"Atenção","No prazo")),"Conferir")))))</f>
        <v/>
      </c>
    </row>
    <row r="41" ht="31" customHeight="1">
      <c r="A41" s="14" t="n"/>
      <c r="B41" s="15" t="n"/>
      <c r="C41" s="23" t="n"/>
      <c r="D41" s="15" t="n"/>
      <c r="E41" s="15" t="n"/>
      <c r="F41" s="24" t="n"/>
      <c r="G41" s="14" t="n"/>
      <c r="H41" s="15" t="n"/>
      <c r="I41" s="23" t="n"/>
      <c r="J41" s="14" t="n"/>
      <c r="K41" s="25">
        <f>IF(OR($A41="",$I41=""),"",IF(OR($H41="Concluída",$H41="Cancelada"),"",IFERROR($I41-TODAY(),"")))</f>
        <v/>
      </c>
      <c r="L41" s="7">
        <f>IF($A41="","",IF(OR($B41="",$C41="",$D41="",$E41="",$G41="",$H41=""),"Conferir cadastro",IF(OR($H41="Concluída",$H41="Cancelada"),"Encerrada",IF($I41="","Sem vencimento",IFERROR(IF($I41&lt;TODAY(),"Vencida",IF($I41-TODAY()&lt;='Premissas'!$E$5,"Atenção","No prazo")),"Conferir")))))</f>
        <v/>
      </c>
    </row>
    <row r="42" ht="31" customHeight="1">
      <c r="A42" s="14" t="n"/>
      <c r="B42" s="15" t="n"/>
      <c r="C42" s="23" t="n"/>
      <c r="D42" s="15" t="n"/>
      <c r="E42" s="15" t="n"/>
      <c r="F42" s="24" t="n"/>
      <c r="G42" s="14" t="n"/>
      <c r="H42" s="15" t="n"/>
      <c r="I42" s="23" t="n"/>
      <c r="J42" s="14" t="n"/>
      <c r="K42" s="26">
        <f>IF(OR($A42="",$I42=""),"",IF(OR($H42="Concluída",$H42="Cancelada"),"",IFERROR($I42-TODAY(),"")))</f>
        <v/>
      </c>
      <c r="L42" s="11">
        <f>IF($A42="","",IF(OR($B42="",$C42="",$D42="",$E42="",$G42="",$H42=""),"Conferir cadastro",IF(OR($H42="Concluída",$H42="Cancelada"),"Encerrada",IF($I42="","Sem vencimento",IFERROR(IF($I42&lt;TODAY(),"Vencida",IF($I42-TODAY()&lt;='Premissas'!$E$5,"Atenção","No prazo")),"Conferir")))))</f>
        <v/>
      </c>
    </row>
    <row r="43" ht="31" customHeight="1">
      <c r="A43" s="14" t="n"/>
      <c r="B43" s="15" t="n"/>
      <c r="C43" s="23" t="n"/>
      <c r="D43" s="15" t="n"/>
      <c r="E43" s="15" t="n"/>
      <c r="F43" s="24" t="n"/>
      <c r="G43" s="14" t="n"/>
      <c r="H43" s="15" t="n"/>
      <c r="I43" s="23" t="n"/>
      <c r="J43" s="14" t="n"/>
      <c r="K43" s="25">
        <f>IF(OR($A43="",$I43=""),"",IF(OR($H43="Concluída",$H43="Cancelada"),"",IFERROR($I43-TODAY(),"")))</f>
        <v/>
      </c>
      <c r="L43" s="7">
        <f>IF($A43="","",IF(OR($B43="",$C43="",$D43="",$E43="",$G43="",$H43=""),"Conferir cadastro",IF(OR($H43="Concluída",$H43="Cancelada"),"Encerrada",IF($I43="","Sem vencimento",IFERROR(IF($I43&lt;TODAY(),"Vencida",IF($I43-TODAY()&lt;='Premissas'!$E$5,"Atenção","No prazo")),"Conferir")))))</f>
        <v/>
      </c>
    </row>
    <row r="44" ht="31" customHeight="1">
      <c r="A44" s="14" t="n"/>
      <c r="B44" s="15" t="n"/>
      <c r="C44" s="23" t="n"/>
      <c r="D44" s="15" t="n"/>
      <c r="E44" s="15" t="n"/>
      <c r="F44" s="24" t="n"/>
      <c r="G44" s="14" t="n"/>
      <c r="H44" s="15" t="n"/>
      <c r="I44" s="23" t="n"/>
      <c r="J44" s="14" t="n"/>
      <c r="K44" s="26">
        <f>IF(OR($A44="",$I44=""),"",IF(OR($H44="Concluída",$H44="Cancelada"),"",IFERROR($I44-TODAY(),"")))</f>
        <v/>
      </c>
      <c r="L44" s="11">
        <f>IF($A44="","",IF(OR($B44="",$C44="",$D44="",$E44="",$G44="",$H44=""),"Conferir cadastro",IF(OR($H44="Concluída",$H44="Cancelada"),"Encerrada",IF($I44="","Sem vencimento",IFERROR(IF($I44&lt;TODAY(),"Vencida",IF($I44-TODAY()&lt;='Premissas'!$E$5,"Atenção","No prazo")),"Conferir")))))</f>
        <v/>
      </c>
    </row>
    <row r="45" ht="31" customHeight="1">
      <c r="A45" s="14" t="n"/>
      <c r="B45" s="15" t="n"/>
      <c r="C45" s="23" t="n"/>
      <c r="D45" s="15" t="n"/>
      <c r="E45" s="15" t="n"/>
      <c r="F45" s="24" t="n"/>
      <c r="G45" s="14" t="n"/>
      <c r="H45" s="15" t="n"/>
      <c r="I45" s="23" t="n"/>
      <c r="J45" s="14" t="n"/>
      <c r="K45" s="25">
        <f>IF(OR($A45="",$I45=""),"",IF(OR($H45="Concluída",$H45="Cancelada"),"",IFERROR($I45-TODAY(),"")))</f>
        <v/>
      </c>
      <c r="L45" s="7">
        <f>IF($A45="","",IF(OR($B45="",$C45="",$D45="",$E45="",$G45="",$H45=""),"Conferir cadastro",IF(OR($H45="Concluída",$H45="Cancelada"),"Encerrada",IF($I45="","Sem vencimento",IFERROR(IF($I45&lt;TODAY(),"Vencida",IF($I45-TODAY()&lt;='Premissas'!$E$5,"Atenção","No prazo")),"Conferir")))))</f>
        <v/>
      </c>
    </row>
    <row r="46" ht="31" customHeight="1">
      <c r="A46" s="14" t="n"/>
      <c r="B46" s="15" t="n"/>
      <c r="C46" s="23" t="n"/>
      <c r="D46" s="15" t="n"/>
      <c r="E46" s="15" t="n"/>
      <c r="F46" s="24" t="n"/>
      <c r="G46" s="14" t="n"/>
      <c r="H46" s="15" t="n"/>
      <c r="I46" s="23" t="n"/>
      <c r="J46" s="14" t="n"/>
      <c r="K46" s="26">
        <f>IF(OR($A46="",$I46=""),"",IF(OR($H46="Concluída",$H46="Cancelada"),"",IFERROR($I46-TODAY(),"")))</f>
        <v/>
      </c>
      <c r="L46" s="11">
        <f>IF($A46="","",IF(OR($B46="",$C46="",$D46="",$E46="",$G46="",$H46=""),"Conferir cadastro",IF(OR($H46="Concluída",$H46="Cancelada"),"Encerrada",IF($I46="","Sem vencimento",IFERROR(IF($I46&lt;TODAY(),"Vencida",IF($I46-TODAY()&lt;='Premissas'!$E$5,"Atenção","No prazo")),"Conferir")))))</f>
        <v/>
      </c>
    </row>
    <row r="47" ht="31" customHeight="1">
      <c r="A47" s="14" t="n"/>
      <c r="B47" s="15" t="n"/>
      <c r="C47" s="23" t="n"/>
      <c r="D47" s="15" t="n"/>
      <c r="E47" s="15" t="n"/>
      <c r="F47" s="24" t="n"/>
      <c r="G47" s="14" t="n"/>
      <c r="H47" s="15" t="n"/>
      <c r="I47" s="23" t="n"/>
      <c r="J47" s="14" t="n"/>
      <c r="K47" s="25">
        <f>IF(OR($A47="",$I47=""),"",IF(OR($H47="Concluída",$H47="Cancelada"),"",IFERROR($I47-TODAY(),"")))</f>
        <v/>
      </c>
      <c r="L47" s="7">
        <f>IF($A47="","",IF(OR($B47="",$C47="",$D47="",$E47="",$G47="",$H47=""),"Conferir cadastro",IF(OR($H47="Concluída",$H47="Cancelada"),"Encerrada",IF($I47="","Sem vencimento",IFERROR(IF($I47&lt;TODAY(),"Vencida",IF($I47-TODAY()&lt;='Premissas'!$E$5,"Atenção","No prazo")),"Conferir")))))</f>
        <v/>
      </c>
    </row>
    <row r="48" ht="31" customHeight="1">
      <c r="A48" s="14" t="n"/>
      <c r="B48" s="15" t="n"/>
      <c r="C48" s="23" t="n"/>
      <c r="D48" s="15" t="n"/>
      <c r="E48" s="15" t="n"/>
      <c r="F48" s="24" t="n"/>
      <c r="G48" s="14" t="n"/>
      <c r="H48" s="15" t="n"/>
      <c r="I48" s="23" t="n"/>
      <c r="J48" s="14" t="n"/>
      <c r="K48" s="26">
        <f>IF(OR($A48="",$I48=""),"",IF(OR($H48="Concluída",$H48="Cancelada"),"",IFERROR($I48-TODAY(),"")))</f>
        <v/>
      </c>
      <c r="L48" s="11">
        <f>IF($A48="","",IF(OR($B48="",$C48="",$D48="",$E48="",$G48="",$H48=""),"Conferir cadastro",IF(OR($H48="Concluída",$H48="Cancelada"),"Encerrada",IF($I48="","Sem vencimento",IFERROR(IF($I48&lt;TODAY(),"Vencida",IF($I48-TODAY()&lt;='Premissas'!$E$5,"Atenção","No prazo")),"Conferir")))))</f>
        <v/>
      </c>
    </row>
    <row r="49" ht="31" customHeight="1">
      <c r="A49" s="14" t="n"/>
      <c r="B49" s="15" t="n"/>
      <c r="C49" s="23" t="n"/>
      <c r="D49" s="15" t="n"/>
      <c r="E49" s="15" t="n"/>
      <c r="F49" s="24" t="n"/>
      <c r="G49" s="14" t="n"/>
      <c r="H49" s="15" t="n"/>
      <c r="I49" s="23" t="n"/>
      <c r="J49" s="14" t="n"/>
      <c r="K49" s="25">
        <f>IF(OR($A49="",$I49=""),"",IF(OR($H49="Concluída",$H49="Cancelada"),"",IFERROR($I49-TODAY(),"")))</f>
        <v/>
      </c>
      <c r="L49" s="7">
        <f>IF($A49="","",IF(OR($B49="",$C49="",$D49="",$E49="",$G49="",$H49=""),"Conferir cadastro",IF(OR($H49="Concluída",$H49="Cancelada"),"Encerrada",IF($I49="","Sem vencimento",IFERROR(IF($I49&lt;TODAY(),"Vencida",IF($I49-TODAY()&lt;='Premissas'!$E$5,"Atenção","No prazo")),"Conferir")))))</f>
        <v/>
      </c>
    </row>
    <row r="50" ht="31" customHeight="1">
      <c r="A50" s="14" t="n"/>
      <c r="B50" s="15" t="n"/>
      <c r="C50" s="23" t="n"/>
      <c r="D50" s="15" t="n"/>
      <c r="E50" s="15" t="n"/>
      <c r="F50" s="24" t="n"/>
      <c r="G50" s="14" t="n"/>
      <c r="H50" s="15" t="n"/>
      <c r="I50" s="23" t="n"/>
      <c r="J50" s="14" t="n"/>
      <c r="K50" s="26">
        <f>IF(OR($A50="",$I50=""),"",IF(OR($H50="Concluída",$H50="Cancelada"),"",IFERROR($I50-TODAY(),"")))</f>
        <v/>
      </c>
      <c r="L50" s="11">
        <f>IF($A50="","",IF(OR($B50="",$C50="",$D50="",$E50="",$G50="",$H50=""),"Conferir cadastro",IF(OR($H50="Concluída",$H50="Cancelada"),"Encerrada",IF($I50="","Sem vencimento",IFERROR(IF($I50&lt;TODAY(),"Vencida",IF($I50-TODAY()&lt;='Premissas'!$E$5,"Atenção","No prazo")),"Conferir")))))</f>
        <v/>
      </c>
    </row>
    <row r="51" ht="31" customHeight="1">
      <c r="A51" s="14" t="n"/>
      <c r="B51" s="15" t="n"/>
      <c r="C51" s="23" t="n"/>
      <c r="D51" s="15" t="n"/>
      <c r="E51" s="15" t="n"/>
      <c r="F51" s="24" t="n"/>
      <c r="G51" s="14" t="n"/>
      <c r="H51" s="15" t="n"/>
      <c r="I51" s="23" t="n"/>
      <c r="J51" s="14" t="n"/>
      <c r="K51" s="25">
        <f>IF(OR($A51="",$I51=""),"",IF(OR($H51="Concluída",$H51="Cancelada"),"",IFERROR($I51-TODAY(),"")))</f>
        <v/>
      </c>
      <c r="L51" s="7">
        <f>IF($A51="","",IF(OR($B51="",$C51="",$D51="",$E51="",$G51="",$H51=""),"Conferir cadastro",IF(OR($H51="Concluída",$H51="Cancelada"),"Encerrada",IF($I51="","Sem vencimento",IFERROR(IF($I51&lt;TODAY(),"Vencida",IF($I51-TODAY()&lt;='Premissas'!$E$5,"Atenção","No prazo")),"Conferir")))))</f>
        <v/>
      </c>
    </row>
    <row r="52" ht="31" customHeight="1">
      <c r="A52" s="14" t="n"/>
      <c r="B52" s="15" t="n"/>
      <c r="C52" s="23" t="n"/>
      <c r="D52" s="15" t="n"/>
      <c r="E52" s="15" t="n"/>
      <c r="F52" s="24" t="n"/>
      <c r="G52" s="14" t="n"/>
      <c r="H52" s="15" t="n"/>
      <c r="I52" s="23" t="n"/>
      <c r="J52" s="14" t="n"/>
      <c r="K52" s="26">
        <f>IF(OR($A52="",$I52=""),"",IF(OR($H52="Concluída",$H52="Cancelada"),"",IFERROR($I52-TODAY(),"")))</f>
        <v/>
      </c>
      <c r="L52" s="11">
        <f>IF($A52="","",IF(OR($B52="",$C52="",$D52="",$E52="",$G52="",$H52=""),"Conferir cadastro",IF(OR($H52="Concluída",$H52="Cancelada"),"Encerrada",IF($I52="","Sem vencimento",IFERROR(IF($I52&lt;TODAY(),"Vencida",IF($I52-TODAY()&lt;='Premissas'!$E$5,"Atenção","No prazo")),"Conferir")))))</f>
        <v/>
      </c>
    </row>
    <row r="53" ht="31" customHeight="1">
      <c r="A53" s="14" t="n"/>
      <c r="B53" s="15" t="n"/>
      <c r="C53" s="23" t="n"/>
      <c r="D53" s="15" t="n"/>
      <c r="E53" s="15" t="n"/>
      <c r="F53" s="24" t="n"/>
      <c r="G53" s="14" t="n"/>
      <c r="H53" s="15" t="n"/>
      <c r="I53" s="23" t="n"/>
      <c r="J53" s="14" t="n"/>
      <c r="K53" s="25">
        <f>IF(OR($A53="",$I53=""),"",IF(OR($H53="Concluída",$H53="Cancelada"),"",IFERROR($I53-TODAY(),"")))</f>
        <v/>
      </c>
      <c r="L53" s="7">
        <f>IF($A53="","",IF(OR($B53="",$C53="",$D53="",$E53="",$G53="",$H53=""),"Conferir cadastro",IF(OR($H53="Concluída",$H53="Cancelada"),"Encerrada",IF($I53="","Sem vencimento",IFERROR(IF($I53&lt;TODAY(),"Vencida",IF($I53-TODAY()&lt;='Premissas'!$E$5,"Atenção","No prazo")),"Conferir")))))</f>
        <v/>
      </c>
    </row>
    <row r="54" ht="31" customHeight="1">
      <c r="A54" s="14" t="n"/>
      <c r="B54" s="15" t="n"/>
      <c r="C54" s="23" t="n"/>
      <c r="D54" s="15" t="n"/>
      <c r="E54" s="15" t="n"/>
      <c r="F54" s="24" t="n"/>
      <c r="G54" s="14" t="n"/>
      <c r="H54" s="15" t="n"/>
      <c r="I54" s="23" t="n"/>
      <c r="J54" s="14" t="n"/>
      <c r="K54" s="26">
        <f>IF(OR($A54="",$I54=""),"",IF(OR($H54="Concluída",$H54="Cancelada"),"",IFERROR($I54-TODAY(),"")))</f>
        <v/>
      </c>
      <c r="L54" s="11">
        <f>IF($A54="","",IF(OR($B54="",$C54="",$D54="",$E54="",$G54="",$H54=""),"Conferir cadastro",IF(OR($H54="Concluída",$H54="Cancelada"),"Encerrada",IF($I54="","Sem vencimento",IFERROR(IF($I54&lt;TODAY(),"Vencida",IF($I54-TODAY()&lt;='Premissas'!$E$5,"Atenção","No prazo")),"Conferir")))))</f>
        <v/>
      </c>
    </row>
    <row r="55" ht="31" customHeight="1">
      <c r="A55" s="14" t="n"/>
      <c r="B55" s="15" t="n"/>
      <c r="C55" s="23" t="n"/>
      <c r="D55" s="15" t="n"/>
      <c r="E55" s="15" t="n"/>
      <c r="F55" s="24" t="n"/>
      <c r="G55" s="14" t="n"/>
      <c r="H55" s="15" t="n"/>
      <c r="I55" s="23" t="n"/>
      <c r="J55" s="14" t="n"/>
      <c r="K55" s="25">
        <f>IF(OR($A55="",$I55=""),"",IF(OR($H55="Concluída",$H55="Cancelada"),"",IFERROR($I55-TODAY(),"")))</f>
        <v/>
      </c>
      <c r="L55" s="7">
        <f>IF($A55="","",IF(OR($B55="",$C55="",$D55="",$E55="",$G55="",$H55=""),"Conferir cadastro",IF(OR($H55="Concluída",$H55="Cancelada"),"Encerrada",IF($I55="","Sem vencimento",IFERROR(IF($I55&lt;TODAY(),"Vencida",IF($I55-TODAY()&lt;='Premissas'!$E$5,"Atenção","No prazo")),"Conferir")))))</f>
        <v/>
      </c>
    </row>
    <row r="56" ht="31" customHeight="1">
      <c r="A56" s="14" t="n"/>
      <c r="B56" s="15" t="n"/>
      <c r="C56" s="23" t="n"/>
      <c r="D56" s="15" t="n"/>
      <c r="E56" s="15" t="n"/>
      <c r="F56" s="24" t="n"/>
      <c r="G56" s="14" t="n"/>
      <c r="H56" s="15" t="n"/>
      <c r="I56" s="23" t="n"/>
      <c r="J56" s="14" t="n"/>
      <c r="K56" s="26">
        <f>IF(OR($A56="",$I56=""),"",IF(OR($H56="Concluída",$H56="Cancelada"),"",IFERROR($I56-TODAY(),"")))</f>
        <v/>
      </c>
      <c r="L56" s="11">
        <f>IF($A56="","",IF(OR($B56="",$C56="",$D56="",$E56="",$G56="",$H56=""),"Conferir cadastro",IF(OR($H56="Concluída",$H56="Cancelada"),"Encerrada",IF($I56="","Sem vencimento",IFERROR(IF($I56&lt;TODAY(),"Vencida",IF($I56-TODAY()&lt;='Premissas'!$E$5,"Atenção","No prazo")),"Conferir")))))</f>
        <v/>
      </c>
    </row>
    <row r="57" ht="31" customHeight="1">
      <c r="A57" s="14" t="n"/>
      <c r="B57" s="15" t="n"/>
      <c r="C57" s="23" t="n"/>
      <c r="D57" s="15" t="n"/>
      <c r="E57" s="15" t="n"/>
      <c r="F57" s="24" t="n"/>
      <c r="G57" s="14" t="n"/>
      <c r="H57" s="15" t="n"/>
      <c r="I57" s="23" t="n"/>
      <c r="J57" s="14" t="n"/>
      <c r="K57" s="25">
        <f>IF(OR($A57="",$I57=""),"",IF(OR($H57="Concluída",$H57="Cancelada"),"",IFERROR($I57-TODAY(),"")))</f>
        <v/>
      </c>
      <c r="L57" s="7">
        <f>IF($A57="","",IF(OR($B57="",$C57="",$D57="",$E57="",$G57="",$H57=""),"Conferir cadastro",IF(OR($H57="Concluída",$H57="Cancelada"),"Encerrada",IF($I57="","Sem vencimento",IFERROR(IF($I57&lt;TODAY(),"Vencida",IF($I57-TODAY()&lt;='Premissas'!$E$5,"Atenção","No prazo")),"Conferir")))))</f>
        <v/>
      </c>
    </row>
    <row r="58" ht="31" customHeight="1">
      <c r="A58" s="14" t="n"/>
      <c r="B58" s="15" t="n"/>
      <c r="C58" s="23" t="n"/>
      <c r="D58" s="15" t="n"/>
      <c r="E58" s="15" t="n"/>
      <c r="F58" s="24" t="n"/>
      <c r="G58" s="14" t="n"/>
      <c r="H58" s="15" t="n"/>
      <c r="I58" s="23" t="n"/>
      <c r="J58" s="14" t="n"/>
      <c r="K58" s="26">
        <f>IF(OR($A58="",$I58=""),"",IF(OR($H58="Concluída",$H58="Cancelada"),"",IFERROR($I58-TODAY(),"")))</f>
        <v/>
      </c>
      <c r="L58" s="11">
        <f>IF($A58="","",IF(OR($B58="",$C58="",$D58="",$E58="",$G58="",$H58=""),"Conferir cadastro",IF(OR($H58="Concluída",$H58="Cancelada"),"Encerrada",IF($I58="","Sem vencimento",IFERROR(IF($I58&lt;TODAY(),"Vencida",IF($I58-TODAY()&lt;='Premissas'!$E$5,"Atenção","No prazo")),"Conferir")))))</f>
        <v/>
      </c>
    </row>
    <row r="59" ht="31" customHeight="1">
      <c r="A59" s="14" t="n"/>
      <c r="B59" s="15" t="n"/>
      <c r="C59" s="23" t="n"/>
      <c r="D59" s="15" t="n"/>
      <c r="E59" s="15" t="n"/>
      <c r="F59" s="24" t="n"/>
      <c r="G59" s="14" t="n"/>
      <c r="H59" s="15" t="n"/>
      <c r="I59" s="23" t="n"/>
      <c r="J59" s="14" t="n"/>
      <c r="K59" s="25">
        <f>IF(OR($A59="",$I59=""),"",IF(OR($H59="Concluída",$H59="Cancelada"),"",IFERROR($I59-TODAY(),"")))</f>
        <v/>
      </c>
      <c r="L59" s="7">
        <f>IF($A59="","",IF(OR($B59="",$C59="",$D59="",$E59="",$G59="",$H59=""),"Conferir cadastro",IF(OR($H59="Concluída",$H59="Cancelada"),"Encerrada",IF($I59="","Sem vencimento",IFERROR(IF($I59&lt;TODAY(),"Vencida",IF($I59-TODAY()&lt;='Premissas'!$E$5,"Atenção","No prazo")),"Conferir")))))</f>
        <v/>
      </c>
    </row>
    <row r="60" ht="31" customHeight="1">
      <c r="A60" s="14" t="n"/>
      <c r="B60" s="15" t="n"/>
      <c r="C60" s="23" t="n"/>
      <c r="D60" s="15" t="n"/>
      <c r="E60" s="15" t="n"/>
      <c r="F60" s="24" t="n"/>
      <c r="G60" s="14" t="n"/>
      <c r="H60" s="15" t="n"/>
      <c r="I60" s="23" t="n"/>
      <c r="J60" s="14" t="n"/>
      <c r="K60" s="26">
        <f>IF(OR($A60="",$I60=""),"",IF(OR($H60="Concluída",$H60="Cancelada"),"",IFERROR($I60-TODAY(),"")))</f>
        <v/>
      </c>
      <c r="L60" s="11">
        <f>IF($A60="","",IF(OR($B60="",$C60="",$D60="",$E60="",$G60="",$H60=""),"Conferir cadastro",IF(OR($H60="Concluída",$H60="Cancelada"),"Encerrada",IF($I60="","Sem vencimento",IFERROR(IF($I60&lt;TODAY(),"Vencida",IF($I60-TODAY()&lt;='Premissas'!$E$5,"Atenção","No prazo")),"Conferir")))))</f>
        <v/>
      </c>
    </row>
    <row r="61" ht="31" customHeight="1">
      <c r="A61" s="14" t="n"/>
      <c r="B61" s="15" t="n"/>
      <c r="C61" s="23" t="n"/>
      <c r="D61" s="15" t="n"/>
      <c r="E61" s="15" t="n"/>
      <c r="F61" s="24" t="n"/>
      <c r="G61" s="14" t="n"/>
      <c r="H61" s="15" t="n"/>
      <c r="I61" s="23" t="n"/>
      <c r="J61" s="14" t="n"/>
      <c r="K61" s="25">
        <f>IF(OR($A61="",$I61=""),"",IF(OR($H61="Concluída",$H61="Cancelada"),"",IFERROR($I61-TODAY(),"")))</f>
        <v/>
      </c>
      <c r="L61" s="7">
        <f>IF($A61="","",IF(OR($B61="",$C61="",$D61="",$E61="",$G61="",$H61=""),"Conferir cadastro",IF(OR($H61="Concluída",$H61="Cancelada"),"Encerrada",IF($I61="","Sem vencimento",IFERROR(IF($I61&lt;TODAY(),"Vencida",IF($I61-TODAY()&lt;='Premissas'!$E$5,"Atenção","No prazo")),"Conferir")))))</f>
        <v/>
      </c>
    </row>
    <row r="62" ht="31" customHeight="1">
      <c r="A62" s="14" t="n"/>
      <c r="B62" s="15" t="n"/>
      <c r="C62" s="23" t="n"/>
      <c r="D62" s="15" t="n"/>
      <c r="E62" s="15" t="n"/>
      <c r="F62" s="24" t="n"/>
      <c r="G62" s="14" t="n"/>
      <c r="H62" s="15" t="n"/>
      <c r="I62" s="23" t="n"/>
      <c r="J62" s="14" t="n"/>
      <c r="K62" s="26">
        <f>IF(OR($A62="",$I62=""),"",IF(OR($H62="Concluída",$H62="Cancelada"),"",IFERROR($I62-TODAY(),"")))</f>
        <v/>
      </c>
      <c r="L62" s="11">
        <f>IF($A62="","",IF(OR($B62="",$C62="",$D62="",$E62="",$G62="",$H62=""),"Conferir cadastro",IF(OR($H62="Concluída",$H62="Cancelada"),"Encerrada",IF($I62="","Sem vencimento",IFERROR(IF($I62&lt;TODAY(),"Vencida",IF($I62-TODAY()&lt;='Premissas'!$E$5,"Atenção","No prazo")),"Conferir")))))</f>
        <v/>
      </c>
    </row>
    <row r="63" ht="31" customHeight="1">
      <c r="A63" s="14" t="n"/>
      <c r="B63" s="15" t="n"/>
      <c r="C63" s="23" t="n"/>
      <c r="D63" s="15" t="n"/>
      <c r="E63" s="15" t="n"/>
      <c r="F63" s="24" t="n"/>
      <c r="G63" s="14" t="n"/>
      <c r="H63" s="15" t="n"/>
      <c r="I63" s="23" t="n"/>
      <c r="J63" s="14" t="n"/>
      <c r="K63" s="25">
        <f>IF(OR($A63="",$I63=""),"",IF(OR($H63="Concluída",$H63="Cancelada"),"",IFERROR($I63-TODAY(),"")))</f>
        <v/>
      </c>
      <c r="L63" s="7">
        <f>IF($A63="","",IF(OR($B63="",$C63="",$D63="",$E63="",$G63="",$H63=""),"Conferir cadastro",IF(OR($H63="Concluída",$H63="Cancelada"),"Encerrada",IF($I63="","Sem vencimento",IFERROR(IF($I63&lt;TODAY(),"Vencida",IF($I63-TODAY()&lt;='Premissas'!$E$5,"Atenção","No prazo")),"Conferir")))))</f>
        <v/>
      </c>
    </row>
    <row r="64" ht="31" customHeight="1">
      <c r="A64" s="14" t="n"/>
      <c r="B64" s="15" t="n"/>
      <c r="C64" s="23" t="n"/>
      <c r="D64" s="15" t="n"/>
      <c r="E64" s="15" t="n"/>
      <c r="F64" s="24" t="n"/>
      <c r="G64" s="14" t="n"/>
      <c r="H64" s="15" t="n"/>
      <c r="I64" s="23" t="n"/>
      <c r="J64" s="14" t="n"/>
      <c r="K64" s="26">
        <f>IF(OR($A64="",$I64=""),"",IF(OR($H64="Concluída",$H64="Cancelada"),"",IFERROR($I64-TODAY(),"")))</f>
        <v/>
      </c>
      <c r="L64" s="11">
        <f>IF($A64="","",IF(OR($B64="",$C64="",$D64="",$E64="",$G64="",$H64=""),"Conferir cadastro",IF(OR($H64="Concluída",$H64="Cancelada"),"Encerrada",IF($I64="","Sem vencimento",IFERROR(IF($I64&lt;TODAY(),"Vencida",IF($I64-TODAY()&lt;='Premissas'!$E$5,"Atenção","No prazo")),"Conferir")))))</f>
        <v/>
      </c>
    </row>
    <row r="65" ht="31" customHeight="1">
      <c r="A65" s="14" t="n"/>
      <c r="B65" s="15" t="n"/>
      <c r="C65" s="23" t="n"/>
      <c r="D65" s="15" t="n"/>
      <c r="E65" s="15" t="n"/>
      <c r="F65" s="24" t="n"/>
      <c r="G65" s="14" t="n"/>
      <c r="H65" s="15" t="n"/>
      <c r="I65" s="23" t="n"/>
      <c r="J65" s="14" t="n"/>
      <c r="K65" s="25">
        <f>IF(OR($A65="",$I65=""),"",IF(OR($H65="Concluída",$H65="Cancelada"),"",IFERROR($I65-TODAY(),"")))</f>
        <v/>
      </c>
      <c r="L65" s="7">
        <f>IF($A65="","",IF(OR($B65="",$C65="",$D65="",$E65="",$G65="",$H65=""),"Conferir cadastro",IF(OR($H65="Concluída",$H65="Cancelada"),"Encerrada",IF($I65="","Sem vencimento",IFERROR(IF($I65&lt;TODAY(),"Vencida",IF($I65-TODAY()&lt;='Premissas'!$E$5,"Atenção","No prazo")),"Conferir")))))</f>
        <v/>
      </c>
    </row>
    <row r="66" ht="31" customHeight="1">
      <c r="A66" s="14" t="n"/>
      <c r="B66" s="15" t="n"/>
      <c r="C66" s="23" t="n"/>
      <c r="D66" s="15" t="n"/>
      <c r="E66" s="15" t="n"/>
      <c r="F66" s="24" t="n"/>
      <c r="G66" s="14" t="n"/>
      <c r="H66" s="15" t="n"/>
      <c r="I66" s="23" t="n"/>
      <c r="J66" s="14" t="n"/>
      <c r="K66" s="26">
        <f>IF(OR($A66="",$I66=""),"",IF(OR($H66="Concluída",$H66="Cancelada"),"",IFERROR($I66-TODAY(),"")))</f>
        <v/>
      </c>
      <c r="L66" s="11">
        <f>IF($A66="","",IF(OR($B66="",$C66="",$D66="",$E66="",$G66="",$H66=""),"Conferir cadastro",IF(OR($H66="Concluída",$H66="Cancelada"),"Encerrada",IF($I66="","Sem vencimento",IFERROR(IF($I66&lt;TODAY(),"Vencida",IF($I66-TODAY()&lt;='Premissas'!$E$5,"Atenção","No prazo")),"Conferir")))))</f>
        <v/>
      </c>
    </row>
    <row r="67" ht="31" customHeight="1">
      <c r="A67" s="14" t="n"/>
      <c r="B67" s="15" t="n"/>
      <c r="C67" s="23" t="n"/>
      <c r="D67" s="15" t="n"/>
      <c r="E67" s="15" t="n"/>
      <c r="F67" s="24" t="n"/>
      <c r="G67" s="14" t="n"/>
      <c r="H67" s="15" t="n"/>
      <c r="I67" s="23" t="n"/>
      <c r="J67" s="14" t="n"/>
      <c r="K67" s="25">
        <f>IF(OR($A67="",$I67=""),"",IF(OR($H67="Concluída",$H67="Cancelada"),"",IFERROR($I67-TODAY(),"")))</f>
        <v/>
      </c>
      <c r="L67" s="7">
        <f>IF($A67="","",IF(OR($B67="",$C67="",$D67="",$E67="",$G67="",$H67=""),"Conferir cadastro",IF(OR($H67="Concluída",$H67="Cancelada"),"Encerrada",IF($I67="","Sem vencimento",IFERROR(IF($I67&lt;TODAY(),"Vencida",IF($I67-TODAY()&lt;='Premissas'!$E$5,"Atenção","No prazo")),"Conferir")))))</f>
        <v/>
      </c>
    </row>
    <row r="68" ht="31" customHeight="1">
      <c r="A68" s="14" t="n"/>
      <c r="B68" s="15" t="n"/>
      <c r="C68" s="23" t="n"/>
      <c r="D68" s="15" t="n"/>
      <c r="E68" s="15" t="n"/>
      <c r="F68" s="24" t="n"/>
      <c r="G68" s="14" t="n"/>
      <c r="H68" s="15" t="n"/>
      <c r="I68" s="23" t="n"/>
      <c r="J68" s="14" t="n"/>
      <c r="K68" s="26">
        <f>IF(OR($A68="",$I68=""),"",IF(OR($H68="Concluída",$H68="Cancelada"),"",IFERROR($I68-TODAY(),"")))</f>
        <v/>
      </c>
      <c r="L68" s="11">
        <f>IF($A68="","",IF(OR($B68="",$C68="",$D68="",$E68="",$G68="",$H68=""),"Conferir cadastro",IF(OR($H68="Concluída",$H68="Cancelada"),"Encerrada",IF($I68="","Sem vencimento",IFERROR(IF($I68&lt;TODAY(),"Vencida",IF($I68-TODAY()&lt;='Premissas'!$E$5,"Atenção","No prazo")),"Conferir")))))</f>
        <v/>
      </c>
    </row>
    <row r="69" ht="31" customHeight="1">
      <c r="A69" s="14" t="n"/>
      <c r="B69" s="15" t="n"/>
      <c r="C69" s="23" t="n"/>
      <c r="D69" s="15" t="n"/>
      <c r="E69" s="15" t="n"/>
      <c r="F69" s="24" t="n"/>
      <c r="G69" s="14" t="n"/>
      <c r="H69" s="15" t="n"/>
      <c r="I69" s="23" t="n"/>
      <c r="J69" s="14" t="n"/>
      <c r="K69" s="25">
        <f>IF(OR($A69="",$I69=""),"",IF(OR($H69="Concluída",$H69="Cancelada"),"",IFERROR($I69-TODAY(),"")))</f>
        <v/>
      </c>
      <c r="L69" s="7">
        <f>IF($A69="","",IF(OR($B69="",$C69="",$D69="",$E69="",$G69="",$H69=""),"Conferir cadastro",IF(OR($H69="Concluída",$H69="Cancelada"),"Encerrada",IF($I69="","Sem vencimento",IFERROR(IF($I69&lt;TODAY(),"Vencida",IF($I69-TODAY()&lt;='Premissas'!$E$5,"Atenção","No prazo")),"Conferir")))))</f>
        <v/>
      </c>
    </row>
    <row r="70" ht="31" customHeight="1">
      <c r="A70" s="14" t="n"/>
      <c r="B70" s="15" t="n"/>
      <c r="C70" s="23" t="n"/>
      <c r="D70" s="15" t="n"/>
      <c r="E70" s="15" t="n"/>
      <c r="F70" s="24" t="n"/>
      <c r="G70" s="14" t="n"/>
      <c r="H70" s="15" t="n"/>
      <c r="I70" s="23" t="n"/>
      <c r="J70" s="14" t="n"/>
      <c r="K70" s="26">
        <f>IF(OR($A70="",$I70=""),"",IF(OR($H70="Concluída",$H70="Cancelada"),"",IFERROR($I70-TODAY(),"")))</f>
        <v/>
      </c>
      <c r="L70" s="11">
        <f>IF($A70="","",IF(OR($B70="",$C70="",$D70="",$E70="",$G70="",$H70=""),"Conferir cadastro",IF(OR($H70="Concluída",$H70="Cancelada"),"Encerrada",IF($I70="","Sem vencimento",IFERROR(IF($I70&lt;TODAY(),"Vencida",IF($I70-TODAY()&lt;='Premissas'!$E$5,"Atenção","No prazo")),"Conferir")))))</f>
        <v/>
      </c>
    </row>
    <row r="71" ht="31" customHeight="1">
      <c r="A71" s="14" t="n"/>
      <c r="B71" s="15" t="n"/>
      <c r="C71" s="23" t="n"/>
      <c r="D71" s="15" t="n"/>
      <c r="E71" s="15" t="n"/>
      <c r="F71" s="24" t="n"/>
      <c r="G71" s="14" t="n"/>
      <c r="H71" s="15" t="n"/>
      <c r="I71" s="23" t="n"/>
      <c r="J71" s="14" t="n"/>
      <c r="K71" s="25">
        <f>IF(OR($A71="",$I71=""),"",IF(OR($H71="Concluída",$H71="Cancelada"),"",IFERROR($I71-TODAY(),"")))</f>
        <v/>
      </c>
      <c r="L71" s="7">
        <f>IF($A71="","",IF(OR($B71="",$C71="",$D71="",$E71="",$G71="",$H71=""),"Conferir cadastro",IF(OR($H71="Concluída",$H71="Cancelada"),"Encerrada",IF($I71="","Sem vencimento",IFERROR(IF($I71&lt;TODAY(),"Vencida",IF($I71-TODAY()&lt;='Premissas'!$E$5,"Atenção","No prazo")),"Conferir")))))</f>
        <v/>
      </c>
    </row>
    <row r="72" ht="31" customHeight="1">
      <c r="A72" s="14" t="n"/>
      <c r="B72" s="15" t="n"/>
      <c r="C72" s="23" t="n"/>
      <c r="D72" s="15" t="n"/>
      <c r="E72" s="15" t="n"/>
      <c r="F72" s="24" t="n"/>
      <c r="G72" s="14" t="n"/>
      <c r="H72" s="15" t="n"/>
      <c r="I72" s="23" t="n"/>
      <c r="J72" s="14" t="n"/>
      <c r="K72" s="26">
        <f>IF(OR($A72="",$I72=""),"",IF(OR($H72="Concluída",$H72="Cancelada"),"",IFERROR($I72-TODAY(),"")))</f>
        <v/>
      </c>
      <c r="L72" s="11">
        <f>IF($A72="","",IF(OR($B72="",$C72="",$D72="",$E72="",$G72="",$H72=""),"Conferir cadastro",IF(OR($H72="Concluída",$H72="Cancelada"),"Encerrada",IF($I72="","Sem vencimento",IFERROR(IF($I72&lt;TODAY(),"Vencida",IF($I72-TODAY()&lt;='Premissas'!$E$5,"Atenção","No prazo")),"Conferir")))))</f>
        <v/>
      </c>
    </row>
    <row r="73" ht="31" customHeight="1">
      <c r="A73" s="14" t="n"/>
      <c r="B73" s="15" t="n"/>
      <c r="C73" s="23" t="n"/>
      <c r="D73" s="15" t="n"/>
      <c r="E73" s="15" t="n"/>
      <c r="F73" s="24" t="n"/>
      <c r="G73" s="14" t="n"/>
      <c r="H73" s="15" t="n"/>
      <c r="I73" s="23" t="n"/>
      <c r="J73" s="14" t="n"/>
      <c r="K73" s="25">
        <f>IF(OR($A73="",$I73=""),"",IF(OR($H73="Concluída",$H73="Cancelada"),"",IFERROR($I73-TODAY(),"")))</f>
        <v/>
      </c>
      <c r="L73" s="7">
        <f>IF($A73="","",IF(OR($B73="",$C73="",$D73="",$E73="",$G73="",$H73=""),"Conferir cadastro",IF(OR($H73="Concluída",$H73="Cancelada"),"Encerrada",IF($I73="","Sem vencimento",IFERROR(IF($I73&lt;TODAY(),"Vencida",IF($I73-TODAY()&lt;='Premissas'!$E$5,"Atenção","No prazo")),"Conferir")))))</f>
        <v/>
      </c>
    </row>
    <row r="74" ht="31" customHeight="1">
      <c r="A74" s="14" t="n"/>
      <c r="B74" s="15" t="n"/>
      <c r="C74" s="23" t="n"/>
      <c r="D74" s="15" t="n"/>
      <c r="E74" s="15" t="n"/>
      <c r="F74" s="24" t="n"/>
      <c r="G74" s="14" t="n"/>
      <c r="H74" s="15" t="n"/>
      <c r="I74" s="23" t="n"/>
      <c r="J74" s="14" t="n"/>
      <c r="K74" s="26">
        <f>IF(OR($A74="",$I74=""),"",IF(OR($H74="Concluída",$H74="Cancelada"),"",IFERROR($I74-TODAY(),"")))</f>
        <v/>
      </c>
      <c r="L74" s="11">
        <f>IF($A74="","",IF(OR($B74="",$C74="",$D74="",$E74="",$G74="",$H74=""),"Conferir cadastro",IF(OR($H74="Concluída",$H74="Cancelada"),"Encerrada",IF($I74="","Sem vencimento",IFERROR(IF($I74&lt;TODAY(),"Vencida",IF($I74-TODAY()&lt;='Premissas'!$E$5,"Atenção","No prazo")),"Conferir")))))</f>
        <v/>
      </c>
    </row>
    <row r="75" ht="31" customHeight="1">
      <c r="A75" s="14" t="n"/>
      <c r="B75" s="15" t="n"/>
      <c r="C75" s="23" t="n"/>
      <c r="D75" s="15" t="n"/>
      <c r="E75" s="15" t="n"/>
      <c r="F75" s="24" t="n"/>
      <c r="G75" s="14" t="n"/>
      <c r="H75" s="15" t="n"/>
      <c r="I75" s="23" t="n"/>
      <c r="J75" s="14" t="n"/>
      <c r="K75" s="25">
        <f>IF(OR($A75="",$I75=""),"",IF(OR($H75="Concluída",$H75="Cancelada"),"",IFERROR($I75-TODAY(),"")))</f>
        <v/>
      </c>
      <c r="L75" s="7">
        <f>IF($A75="","",IF(OR($B75="",$C75="",$D75="",$E75="",$G75="",$H75=""),"Conferir cadastro",IF(OR($H75="Concluída",$H75="Cancelada"),"Encerrada",IF($I75="","Sem vencimento",IFERROR(IF($I75&lt;TODAY(),"Vencida",IF($I75-TODAY()&lt;='Premissas'!$E$5,"Atenção","No prazo")),"Conferir")))))</f>
        <v/>
      </c>
    </row>
    <row r="76" ht="31" customHeight="1">
      <c r="A76" s="14" t="n"/>
      <c r="B76" s="15" t="n"/>
      <c r="C76" s="23" t="n"/>
      <c r="D76" s="15" t="n"/>
      <c r="E76" s="15" t="n"/>
      <c r="F76" s="24" t="n"/>
      <c r="G76" s="14" t="n"/>
      <c r="H76" s="15" t="n"/>
      <c r="I76" s="23" t="n"/>
      <c r="J76" s="14" t="n"/>
      <c r="K76" s="26">
        <f>IF(OR($A76="",$I76=""),"",IF(OR($H76="Concluída",$H76="Cancelada"),"",IFERROR($I76-TODAY(),"")))</f>
        <v/>
      </c>
      <c r="L76" s="11">
        <f>IF($A76="","",IF(OR($B76="",$C76="",$D76="",$E76="",$G76="",$H76=""),"Conferir cadastro",IF(OR($H76="Concluída",$H76="Cancelada"),"Encerrada",IF($I76="","Sem vencimento",IFERROR(IF($I76&lt;TODAY(),"Vencida",IF($I76-TODAY()&lt;='Premissas'!$E$5,"Atenção","No prazo")),"Conferir")))))</f>
        <v/>
      </c>
    </row>
    <row r="77" ht="31" customHeight="1">
      <c r="A77" s="14" t="n"/>
      <c r="B77" s="15" t="n"/>
      <c r="C77" s="23" t="n"/>
      <c r="D77" s="15" t="n"/>
      <c r="E77" s="15" t="n"/>
      <c r="F77" s="24" t="n"/>
      <c r="G77" s="14" t="n"/>
      <c r="H77" s="15" t="n"/>
      <c r="I77" s="23" t="n"/>
      <c r="J77" s="14" t="n"/>
      <c r="K77" s="25">
        <f>IF(OR($A77="",$I77=""),"",IF(OR($H77="Concluída",$H77="Cancelada"),"",IFERROR($I77-TODAY(),"")))</f>
        <v/>
      </c>
      <c r="L77" s="7">
        <f>IF($A77="","",IF(OR($B77="",$C77="",$D77="",$E77="",$G77="",$H77=""),"Conferir cadastro",IF(OR($H77="Concluída",$H77="Cancelada"),"Encerrada",IF($I77="","Sem vencimento",IFERROR(IF($I77&lt;TODAY(),"Vencida",IF($I77-TODAY()&lt;='Premissas'!$E$5,"Atenção","No prazo")),"Conferir")))))</f>
        <v/>
      </c>
    </row>
    <row r="78" ht="31" customHeight="1">
      <c r="A78" s="14" t="n"/>
      <c r="B78" s="15" t="n"/>
      <c r="C78" s="23" t="n"/>
      <c r="D78" s="15" t="n"/>
      <c r="E78" s="15" t="n"/>
      <c r="F78" s="24" t="n"/>
      <c r="G78" s="14" t="n"/>
      <c r="H78" s="15" t="n"/>
      <c r="I78" s="23" t="n"/>
      <c r="J78" s="14" t="n"/>
      <c r="K78" s="26">
        <f>IF(OR($A78="",$I78=""),"",IF(OR($H78="Concluída",$H78="Cancelada"),"",IFERROR($I78-TODAY(),"")))</f>
        <v/>
      </c>
      <c r="L78" s="11">
        <f>IF($A78="","",IF(OR($B78="",$C78="",$D78="",$E78="",$G78="",$H78=""),"Conferir cadastro",IF(OR($H78="Concluída",$H78="Cancelada"),"Encerrada",IF($I78="","Sem vencimento",IFERROR(IF($I78&lt;TODAY(),"Vencida",IF($I78-TODAY()&lt;='Premissas'!$E$5,"Atenção","No prazo")),"Conferir")))))</f>
        <v/>
      </c>
    </row>
    <row r="79" ht="31" customHeight="1">
      <c r="A79" s="14" t="n"/>
      <c r="B79" s="15" t="n"/>
      <c r="C79" s="23" t="n"/>
      <c r="D79" s="15" t="n"/>
      <c r="E79" s="15" t="n"/>
      <c r="F79" s="24" t="n"/>
      <c r="G79" s="14" t="n"/>
      <c r="H79" s="15" t="n"/>
      <c r="I79" s="23" t="n"/>
      <c r="J79" s="14" t="n"/>
      <c r="K79" s="25">
        <f>IF(OR($A79="",$I79=""),"",IF(OR($H79="Concluída",$H79="Cancelada"),"",IFERROR($I79-TODAY(),"")))</f>
        <v/>
      </c>
      <c r="L79" s="7">
        <f>IF($A79="","",IF(OR($B79="",$C79="",$D79="",$E79="",$G79="",$H79=""),"Conferir cadastro",IF(OR($H79="Concluída",$H79="Cancelada"),"Encerrada",IF($I79="","Sem vencimento",IFERROR(IF($I79&lt;TODAY(),"Vencida",IF($I79-TODAY()&lt;='Premissas'!$E$5,"Atenção","No prazo")),"Conferir")))))</f>
        <v/>
      </c>
    </row>
    <row r="80" ht="31" customHeight="1">
      <c r="A80" s="14" t="n"/>
      <c r="B80" s="15" t="n"/>
      <c r="C80" s="23" t="n"/>
      <c r="D80" s="15" t="n"/>
      <c r="E80" s="15" t="n"/>
      <c r="F80" s="24" t="n"/>
      <c r="G80" s="14" t="n"/>
      <c r="H80" s="15" t="n"/>
      <c r="I80" s="23" t="n"/>
      <c r="J80" s="14" t="n"/>
      <c r="K80" s="26">
        <f>IF(OR($A80="",$I80=""),"",IF(OR($H80="Concluída",$H80="Cancelada"),"",IFERROR($I80-TODAY(),"")))</f>
        <v/>
      </c>
      <c r="L80" s="11">
        <f>IF($A80="","",IF(OR($B80="",$C80="",$D80="",$E80="",$G80="",$H80=""),"Conferir cadastro",IF(OR($H80="Concluída",$H80="Cancelada"),"Encerrada",IF($I80="","Sem vencimento",IFERROR(IF($I80&lt;TODAY(),"Vencida",IF($I80-TODAY()&lt;='Premissas'!$E$5,"Atenção","No prazo")),"Conferir")))))</f>
        <v/>
      </c>
    </row>
    <row r="81" ht="31" customHeight="1">
      <c r="A81" s="14" t="n"/>
      <c r="B81" s="15" t="n"/>
      <c r="C81" s="23" t="n"/>
      <c r="D81" s="15" t="n"/>
      <c r="E81" s="15" t="n"/>
      <c r="F81" s="24" t="n"/>
      <c r="G81" s="14" t="n"/>
      <c r="H81" s="15" t="n"/>
      <c r="I81" s="23" t="n"/>
      <c r="J81" s="14" t="n"/>
      <c r="K81" s="25">
        <f>IF(OR($A81="",$I81=""),"",IF(OR($H81="Concluída",$H81="Cancelada"),"",IFERROR($I81-TODAY(),"")))</f>
        <v/>
      </c>
      <c r="L81" s="7">
        <f>IF($A81="","",IF(OR($B81="",$C81="",$D81="",$E81="",$G81="",$H81=""),"Conferir cadastro",IF(OR($H81="Concluída",$H81="Cancelada"),"Encerrada",IF($I81="","Sem vencimento",IFERROR(IF($I81&lt;TODAY(),"Vencida",IF($I81-TODAY()&lt;='Premissas'!$E$5,"Atenção","No prazo")),"Conferir")))))</f>
        <v/>
      </c>
    </row>
    <row r="82" ht="31" customHeight="1">
      <c r="A82" s="14" t="n"/>
      <c r="B82" s="15" t="n"/>
      <c r="C82" s="23" t="n"/>
      <c r="D82" s="15" t="n"/>
      <c r="E82" s="15" t="n"/>
      <c r="F82" s="24" t="n"/>
      <c r="G82" s="14" t="n"/>
      <c r="H82" s="15" t="n"/>
      <c r="I82" s="23" t="n"/>
      <c r="J82" s="14" t="n"/>
      <c r="K82" s="26">
        <f>IF(OR($A82="",$I82=""),"",IF(OR($H82="Concluída",$H82="Cancelada"),"",IFERROR($I82-TODAY(),"")))</f>
        <v/>
      </c>
      <c r="L82" s="11">
        <f>IF($A82="","",IF(OR($B82="",$C82="",$D82="",$E82="",$G82="",$H82=""),"Conferir cadastro",IF(OR($H82="Concluída",$H82="Cancelada"),"Encerrada",IF($I82="","Sem vencimento",IFERROR(IF($I82&lt;TODAY(),"Vencida",IF($I82-TODAY()&lt;='Premissas'!$E$5,"Atenção","No prazo")),"Conferir")))))</f>
        <v/>
      </c>
    </row>
    <row r="83" ht="31" customHeight="1">
      <c r="A83" s="14" t="n"/>
      <c r="B83" s="15" t="n"/>
      <c r="C83" s="23" t="n"/>
      <c r="D83" s="15" t="n"/>
      <c r="E83" s="15" t="n"/>
      <c r="F83" s="24" t="n"/>
      <c r="G83" s="14" t="n"/>
      <c r="H83" s="15" t="n"/>
      <c r="I83" s="23" t="n"/>
      <c r="J83" s="14" t="n"/>
      <c r="K83" s="25">
        <f>IF(OR($A83="",$I83=""),"",IF(OR($H83="Concluída",$H83="Cancelada"),"",IFERROR($I83-TODAY(),"")))</f>
        <v/>
      </c>
      <c r="L83" s="7">
        <f>IF($A83="","",IF(OR($B83="",$C83="",$D83="",$E83="",$G83="",$H83=""),"Conferir cadastro",IF(OR($H83="Concluída",$H83="Cancelada"),"Encerrada",IF($I83="","Sem vencimento",IFERROR(IF($I83&lt;TODAY(),"Vencida",IF($I83-TODAY()&lt;='Premissas'!$E$5,"Atenção","No prazo")),"Conferir")))))</f>
        <v/>
      </c>
    </row>
    <row r="84" ht="31" customHeight="1">
      <c r="A84" s="14" t="n"/>
      <c r="B84" s="15" t="n"/>
      <c r="C84" s="23" t="n"/>
      <c r="D84" s="15" t="n"/>
      <c r="E84" s="15" t="n"/>
      <c r="F84" s="24" t="n"/>
      <c r="G84" s="14" t="n"/>
      <c r="H84" s="15" t="n"/>
      <c r="I84" s="23" t="n"/>
      <c r="J84" s="14" t="n"/>
      <c r="K84" s="26">
        <f>IF(OR($A84="",$I84=""),"",IF(OR($H84="Concluída",$H84="Cancelada"),"",IFERROR($I84-TODAY(),"")))</f>
        <v/>
      </c>
      <c r="L84" s="11">
        <f>IF($A84="","",IF(OR($B84="",$C84="",$D84="",$E84="",$G84="",$H84=""),"Conferir cadastro",IF(OR($H84="Concluída",$H84="Cancelada"),"Encerrada",IF($I84="","Sem vencimento",IFERROR(IF($I84&lt;TODAY(),"Vencida",IF($I84-TODAY()&lt;='Premissas'!$E$5,"Atenção","No prazo")),"Conferir")))))</f>
        <v/>
      </c>
    </row>
    <row r="85" ht="31" customHeight="1">
      <c r="A85" s="14" t="n"/>
      <c r="B85" s="15" t="n"/>
      <c r="C85" s="23" t="n"/>
      <c r="D85" s="15" t="n"/>
      <c r="E85" s="15" t="n"/>
      <c r="F85" s="24" t="n"/>
      <c r="G85" s="14" t="n"/>
      <c r="H85" s="15" t="n"/>
      <c r="I85" s="23" t="n"/>
      <c r="J85" s="14" t="n"/>
      <c r="K85" s="25">
        <f>IF(OR($A85="",$I85=""),"",IF(OR($H85="Concluída",$H85="Cancelada"),"",IFERROR($I85-TODAY(),"")))</f>
        <v/>
      </c>
      <c r="L85" s="7">
        <f>IF($A85="","",IF(OR($B85="",$C85="",$D85="",$E85="",$G85="",$H85=""),"Conferir cadastro",IF(OR($H85="Concluída",$H85="Cancelada"),"Encerrada",IF($I85="","Sem vencimento",IFERROR(IF($I85&lt;TODAY(),"Vencida",IF($I85-TODAY()&lt;='Premissas'!$E$5,"Atenção","No prazo")),"Conferir")))))</f>
        <v/>
      </c>
    </row>
    <row r="86" ht="31" customHeight="1">
      <c r="A86" s="14" t="n"/>
      <c r="B86" s="15" t="n"/>
      <c r="C86" s="23" t="n"/>
      <c r="D86" s="15" t="n"/>
      <c r="E86" s="15" t="n"/>
      <c r="F86" s="24" t="n"/>
      <c r="G86" s="14" t="n"/>
      <c r="H86" s="15" t="n"/>
      <c r="I86" s="23" t="n"/>
      <c r="J86" s="14" t="n"/>
      <c r="K86" s="26">
        <f>IF(OR($A86="",$I86=""),"",IF(OR($H86="Concluída",$H86="Cancelada"),"",IFERROR($I86-TODAY(),"")))</f>
        <v/>
      </c>
      <c r="L86" s="11">
        <f>IF($A86="","",IF(OR($B86="",$C86="",$D86="",$E86="",$G86="",$H86=""),"Conferir cadastro",IF(OR($H86="Concluída",$H86="Cancelada"),"Encerrada",IF($I86="","Sem vencimento",IFERROR(IF($I86&lt;TODAY(),"Vencida",IF($I86-TODAY()&lt;='Premissas'!$E$5,"Atenção","No prazo")),"Conferir")))))</f>
        <v/>
      </c>
    </row>
    <row r="87" ht="31" customHeight="1">
      <c r="A87" s="14" t="n"/>
      <c r="B87" s="15" t="n"/>
      <c r="C87" s="23" t="n"/>
      <c r="D87" s="15" t="n"/>
      <c r="E87" s="15" t="n"/>
      <c r="F87" s="24" t="n"/>
      <c r="G87" s="14" t="n"/>
      <c r="H87" s="15" t="n"/>
      <c r="I87" s="23" t="n"/>
      <c r="J87" s="14" t="n"/>
      <c r="K87" s="25">
        <f>IF(OR($A87="",$I87=""),"",IF(OR($H87="Concluída",$H87="Cancelada"),"",IFERROR($I87-TODAY(),"")))</f>
        <v/>
      </c>
      <c r="L87" s="7">
        <f>IF($A87="","",IF(OR($B87="",$C87="",$D87="",$E87="",$G87="",$H87=""),"Conferir cadastro",IF(OR($H87="Concluída",$H87="Cancelada"),"Encerrada",IF($I87="","Sem vencimento",IFERROR(IF($I87&lt;TODAY(),"Vencida",IF($I87-TODAY()&lt;='Premissas'!$E$5,"Atenção","No prazo")),"Conferir")))))</f>
        <v/>
      </c>
    </row>
    <row r="88" ht="31" customHeight="1">
      <c r="A88" s="14" t="n"/>
      <c r="B88" s="15" t="n"/>
      <c r="C88" s="23" t="n"/>
      <c r="D88" s="15" t="n"/>
      <c r="E88" s="15" t="n"/>
      <c r="F88" s="24" t="n"/>
      <c r="G88" s="14" t="n"/>
      <c r="H88" s="15" t="n"/>
      <c r="I88" s="23" t="n"/>
      <c r="J88" s="14" t="n"/>
      <c r="K88" s="26">
        <f>IF(OR($A88="",$I88=""),"",IF(OR($H88="Concluída",$H88="Cancelada"),"",IFERROR($I88-TODAY(),"")))</f>
        <v/>
      </c>
      <c r="L88" s="11">
        <f>IF($A88="","",IF(OR($B88="",$C88="",$D88="",$E88="",$G88="",$H88=""),"Conferir cadastro",IF(OR($H88="Concluída",$H88="Cancelada"),"Encerrada",IF($I88="","Sem vencimento",IFERROR(IF($I88&lt;TODAY(),"Vencida",IF($I88-TODAY()&lt;='Premissas'!$E$5,"Atenção","No prazo")),"Conferir")))))</f>
        <v/>
      </c>
    </row>
    <row r="89" ht="31" customHeight="1">
      <c r="A89" s="14" t="n"/>
      <c r="B89" s="15" t="n"/>
      <c r="C89" s="23" t="n"/>
      <c r="D89" s="15" t="n"/>
      <c r="E89" s="15" t="n"/>
      <c r="F89" s="24" t="n"/>
      <c r="G89" s="14" t="n"/>
      <c r="H89" s="15" t="n"/>
      <c r="I89" s="23" t="n"/>
      <c r="J89" s="14" t="n"/>
      <c r="K89" s="25">
        <f>IF(OR($A89="",$I89=""),"",IF(OR($H89="Concluída",$H89="Cancelada"),"",IFERROR($I89-TODAY(),"")))</f>
        <v/>
      </c>
      <c r="L89" s="7">
        <f>IF($A89="","",IF(OR($B89="",$C89="",$D89="",$E89="",$G89="",$H89=""),"Conferir cadastro",IF(OR($H89="Concluída",$H89="Cancelada"),"Encerrada",IF($I89="","Sem vencimento",IFERROR(IF($I89&lt;TODAY(),"Vencida",IF($I89-TODAY()&lt;='Premissas'!$E$5,"Atenção","No prazo")),"Conferir")))))</f>
        <v/>
      </c>
    </row>
    <row r="90" ht="31" customHeight="1">
      <c r="A90" s="14" t="n"/>
      <c r="B90" s="15" t="n"/>
      <c r="C90" s="23" t="n"/>
      <c r="D90" s="15" t="n"/>
      <c r="E90" s="15" t="n"/>
      <c r="F90" s="24" t="n"/>
      <c r="G90" s="14" t="n"/>
      <c r="H90" s="15" t="n"/>
      <c r="I90" s="23" t="n"/>
      <c r="J90" s="14" t="n"/>
      <c r="K90" s="26">
        <f>IF(OR($A90="",$I90=""),"",IF(OR($H90="Concluída",$H90="Cancelada"),"",IFERROR($I90-TODAY(),"")))</f>
        <v/>
      </c>
      <c r="L90" s="11">
        <f>IF($A90="","",IF(OR($B90="",$C90="",$D90="",$E90="",$G90="",$H90=""),"Conferir cadastro",IF(OR($H90="Concluída",$H90="Cancelada"),"Encerrada",IF($I90="","Sem vencimento",IFERROR(IF($I90&lt;TODAY(),"Vencida",IF($I90-TODAY()&lt;='Premissas'!$E$5,"Atenção","No prazo")),"Conferir")))))</f>
        <v/>
      </c>
    </row>
    <row r="91" ht="31" customHeight="1">
      <c r="A91" s="14" t="n"/>
      <c r="B91" s="15" t="n"/>
      <c r="C91" s="23" t="n"/>
      <c r="D91" s="15" t="n"/>
      <c r="E91" s="15" t="n"/>
      <c r="F91" s="24" t="n"/>
      <c r="G91" s="14" t="n"/>
      <c r="H91" s="15" t="n"/>
      <c r="I91" s="23" t="n"/>
      <c r="J91" s="14" t="n"/>
      <c r="K91" s="25">
        <f>IF(OR($A91="",$I91=""),"",IF(OR($H91="Concluída",$H91="Cancelada"),"",IFERROR($I91-TODAY(),"")))</f>
        <v/>
      </c>
      <c r="L91" s="7">
        <f>IF($A91="","",IF(OR($B91="",$C91="",$D91="",$E91="",$G91="",$H91=""),"Conferir cadastro",IF(OR($H91="Concluída",$H91="Cancelada"),"Encerrada",IF($I91="","Sem vencimento",IFERROR(IF($I91&lt;TODAY(),"Vencida",IF($I91-TODAY()&lt;='Premissas'!$E$5,"Atenção","No prazo")),"Conferir")))))</f>
        <v/>
      </c>
    </row>
    <row r="92" ht="31" customHeight="1">
      <c r="A92" s="14" t="n"/>
      <c r="B92" s="15" t="n"/>
      <c r="C92" s="23" t="n"/>
      <c r="D92" s="15" t="n"/>
      <c r="E92" s="15" t="n"/>
      <c r="F92" s="24" t="n"/>
      <c r="G92" s="14" t="n"/>
      <c r="H92" s="15" t="n"/>
      <c r="I92" s="23" t="n"/>
      <c r="J92" s="14" t="n"/>
      <c r="K92" s="26">
        <f>IF(OR($A92="",$I92=""),"",IF(OR($H92="Concluída",$H92="Cancelada"),"",IFERROR($I92-TODAY(),"")))</f>
        <v/>
      </c>
      <c r="L92" s="11">
        <f>IF($A92="","",IF(OR($B92="",$C92="",$D92="",$E92="",$G92="",$H92=""),"Conferir cadastro",IF(OR($H92="Concluída",$H92="Cancelada"),"Encerrada",IF($I92="","Sem vencimento",IFERROR(IF($I92&lt;TODAY(),"Vencida",IF($I92-TODAY()&lt;='Premissas'!$E$5,"Atenção","No prazo")),"Conferir")))))</f>
        <v/>
      </c>
    </row>
    <row r="93" ht="31" customHeight="1">
      <c r="A93" s="14" t="n"/>
      <c r="B93" s="15" t="n"/>
      <c r="C93" s="23" t="n"/>
      <c r="D93" s="15" t="n"/>
      <c r="E93" s="15" t="n"/>
      <c r="F93" s="24" t="n"/>
      <c r="G93" s="14" t="n"/>
      <c r="H93" s="15" t="n"/>
      <c r="I93" s="23" t="n"/>
      <c r="J93" s="14" t="n"/>
      <c r="K93" s="25">
        <f>IF(OR($A93="",$I93=""),"",IF(OR($H93="Concluída",$H93="Cancelada"),"",IFERROR($I93-TODAY(),"")))</f>
        <v/>
      </c>
      <c r="L93" s="7">
        <f>IF($A93="","",IF(OR($B93="",$C93="",$D93="",$E93="",$G93="",$H93=""),"Conferir cadastro",IF(OR($H93="Concluída",$H93="Cancelada"),"Encerrada",IF($I93="","Sem vencimento",IFERROR(IF($I93&lt;TODAY(),"Vencida",IF($I93-TODAY()&lt;='Premissas'!$E$5,"Atenção","No prazo")),"Conferir")))))</f>
        <v/>
      </c>
    </row>
    <row r="94" ht="31" customHeight="1">
      <c r="A94" s="14" t="n"/>
      <c r="B94" s="15" t="n"/>
      <c r="C94" s="23" t="n"/>
      <c r="D94" s="15" t="n"/>
      <c r="E94" s="15" t="n"/>
      <c r="F94" s="24" t="n"/>
      <c r="G94" s="14" t="n"/>
      <c r="H94" s="15" t="n"/>
      <c r="I94" s="23" t="n"/>
      <c r="J94" s="14" t="n"/>
      <c r="K94" s="26">
        <f>IF(OR($A94="",$I94=""),"",IF(OR($H94="Concluída",$H94="Cancelada"),"",IFERROR($I94-TODAY(),"")))</f>
        <v/>
      </c>
      <c r="L94" s="11">
        <f>IF($A94="","",IF(OR($B94="",$C94="",$D94="",$E94="",$G94="",$H94=""),"Conferir cadastro",IF(OR($H94="Concluída",$H94="Cancelada"),"Encerrada",IF($I94="","Sem vencimento",IFERROR(IF($I94&lt;TODAY(),"Vencida",IF($I94-TODAY()&lt;='Premissas'!$E$5,"Atenção","No prazo")),"Conferir")))))</f>
        <v/>
      </c>
    </row>
    <row r="95" ht="31" customHeight="1">
      <c r="A95" s="14" t="n"/>
      <c r="B95" s="15" t="n"/>
      <c r="C95" s="23" t="n"/>
      <c r="D95" s="15" t="n"/>
      <c r="E95" s="15" t="n"/>
      <c r="F95" s="24" t="n"/>
      <c r="G95" s="14" t="n"/>
      <c r="H95" s="15" t="n"/>
      <c r="I95" s="23" t="n"/>
      <c r="J95" s="14" t="n"/>
      <c r="K95" s="25">
        <f>IF(OR($A95="",$I95=""),"",IF(OR($H95="Concluída",$H95="Cancelada"),"",IFERROR($I95-TODAY(),"")))</f>
        <v/>
      </c>
      <c r="L95" s="7">
        <f>IF($A95="","",IF(OR($B95="",$C95="",$D95="",$E95="",$G95="",$H95=""),"Conferir cadastro",IF(OR($H95="Concluída",$H95="Cancelada"),"Encerrada",IF($I95="","Sem vencimento",IFERROR(IF($I95&lt;TODAY(),"Vencida",IF($I95-TODAY()&lt;='Premissas'!$E$5,"Atenção","No prazo")),"Conferir")))))</f>
        <v/>
      </c>
    </row>
    <row r="96" ht="31" customHeight="1">
      <c r="A96" s="14" t="n"/>
      <c r="B96" s="15" t="n"/>
      <c r="C96" s="23" t="n"/>
      <c r="D96" s="15" t="n"/>
      <c r="E96" s="15" t="n"/>
      <c r="F96" s="24" t="n"/>
      <c r="G96" s="14" t="n"/>
      <c r="H96" s="15" t="n"/>
      <c r="I96" s="23" t="n"/>
      <c r="J96" s="14" t="n"/>
      <c r="K96" s="26">
        <f>IF(OR($A96="",$I96=""),"",IF(OR($H96="Concluída",$H96="Cancelada"),"",IFERROR($I96-TODAY(),"")))</f>
        <v/>
      </c>
      <c r="L96" s="11">
        <f>IF($A96="","",IF(OR($B96="",$C96="",$D96="",$E96="",$G96="",$H96=""),"Conferir cadastro",IF(OR($H96="Concluída",$H96="Cancelada"),"Encerrada",IF($I96="","Sem vencimento",IFERROR(IF($I96&lt;TODAY(),"Vencida",IF($I96-TODAY()&lt;='Premissas'!$E$5,"Atenção","No prazo")),"Conferir")))))</f>
        <v/>
      </c>
    </row>
    <row r="97" ht="31" customHeight="1">
      <c r="A97" s="14" t="n"/>
      <c r="B97" s="15" t="n"/>
      <c r="C97" s="23" t="n"/>
      <c r="D97" s="15" t="n"/>
      <c r="E97" s="15" t="n"/>
      <c r="F97" s="24" t="n"/>
      <c r="G97" s="14" t="n"/>
      <c r="H97" s="15" t="n"/>
      <c r="I97" s="23" t="n"/>
      <c r="J97" s="14" t="n"/>
      <c r="K97" s="25">
        <f>IF(OR($A97="",$I97=""),"",IF(OR($H97="Concluída",$H97="Cancelada"),"",IFERROR($I97-TODAY(),"")))</f>
        <v/>
      </c>
      <c r="L97" s="7">
        <f>IF($A97="","",IF(OR($B97="",$C97="",$D97="",$E97="",$G97="",$H97=""),"Conferir cadastro",IF(OR($H97="Concluída",$H97="Cancelada"),"Encerrada",IF($I97="","Sem vencimento",IFERROR(IF($I97&lt;TODAY(),"Vencida",IF($I97-TODAY()&lt;='Premissas'!$E$5,"Atenção","No prazo")),"Conferir")))))</f>
        <v/>
      </c>
    </row>
    <row r="98" ht="31" customHeight="1">
      <c r="A98" s="14" t="n"/>
      <c r="B98" s="15" t="n"/>
      <c r="C98" s="23" t="n"/>
      <c r="D98" s="15" t="n"/>
      <c r="E98" s="15" t="n"/>
      <c r="F98" s="24" t="n"/>
      <c r="G98" s="14" t="n"/>
      <c r="H98" s="15" t="n"/>
      <c r="I98" s="23" t="n"/>
      <c r="J98" s="14" t="n"/>
      <c r="K98" s="26">
        <f>IF(OR($A98="",$I98=""),"",IF(OR($H98="Concluída",$H98="Cancelada"),"",IFERROR($I98-TODAY(),"")))</f>
        <v/>
      </c>
      <c r="L98" s="11">
        <f>IF($A98="","",IF(OR($B98="",$C98="",$D98="",$E98="",$G98="",$H98=""),"Conferir cadastro",IF(OR($H98="Concluída",$H98="Cancelada"),"Encerrada",IF($I98="","Sem vencimento",IFERROR(IF($I98&lt;TODAY(),"Vencida",IF($I98-TODAY()&lt;='Premissas'!$E$5,"Atenção","No prazo")),"Conferir")))))</f>
        <v/>
      </c>
    </row>
    <row r="99" ht="31" customHeight="1">
      <c r="A99" s="14" t="n"/>
      <c r="B99" s="15" t="n"/>
      <c r="C99" s="23" t="n"/>
      <c r="D99" s="15" t="n"/>
      <c r="E99" s="15" t="n"/>
      <c r="F99" s="24" t="n"/>
      <c r="G99" s="14" t="n"/>
      <c r="H99" s="15" t="n"/>
      <c r="I99" s="23" t="n"/>
      <c r="J99" s="14" t="n"/>
      <c r="K99" s="25">
        <f>IF(OR($A99="",$I99=""),"",IF(OR($H99="Concluída",$H99="Cancelada"),"",IFERROR($I99-TODAY(),"")))</f>
        <v/>
      </c>
      <c r="L99" s="7">
        <f>IF($A99="","",IF(OR($B99="",$C99="",$D99="",$E99="",$G99="",$H99=""),"Conferir cadastro",IF(OR($H99="Concluída",$H99="Cancelada"),"Encerrada",IF($I99="","Sem vencimento",IFERROR(IF($I99&lt;TODAY(),"Vencida",IF($I99-TODAY()&lt;='Premissas'!$E$5,"Atenção","No prazo")),"Conferir")))))</f>
        <v/>
      </c>
    </row>
    <row r="100" ht="31" customHeight="1">
      <c r="A100" s="14" t="n"/>
      <c r="B100" s="15" t="n"/>
      <c r="C100" s="23" t="n"/>
      <c r="D100" s="15" t="n"/>
      <c r="E100" s="15" t="n"/>
      <c r="F100" s="24" t="n"/>
      <c r="G100" s="14" t="n"/>
      <c r="H100" s="15" t="n"/>
      <c r="I100" s="23" t="n"/>
      <c r="J100" s="14" t="n"/>
      <c r="K100" s="26">
        <f>IF(OR($A100="",$I100=""),"",IF(OR($H100="Concluída",$H100="Cancelada"),"",IFERROR($I100-TODAY(),"")))</f>
        <v/>
      </c>
      <c r="L100" s="11">
        <f>IF($A100="","",IF(OR($B100="",$C100="",$D100="",$E100="",$G100="",$H100=""),"Conferir cadastro",IF(OR($H100="Concluída",$H100="Cancelada"),"Encerrada",IF($I100="","Sem vencimento",IFERROR(IF($I100&lt;TODAY(),"Vencida",IF($I100-TODAY()&lt;='Premissas'!$E$5,"Atenção","No prazo")),"Conferir")))))</f>
        <v/>
      </c>
    </row>
    <row r="101" ht="31" customHeight="1">
      <c r="A101" s="14" t="n"/>
      <c r="B101" s="15" t="n"/>
      <c r="C101" s="23" t="n"/>
      <c r="D101" s="15" t="n"/>
      <c r="E101" s="15" t="n"/>
      <c r="F101" s="24" t="n"/>
      <c r="G101" s="14" t="n"/>
      <c r="H101" s="15" t="n"/>
      <c r="I101" s="23" t="n"/>
      <c r="J101" s="14" t="n"/>
      <c r="K101" s="25">
        <f>IF(OR($A101="",$I101=""),"",IF(OR($H101="Concluída",$H101="Cancelada"),"",IFERROR($I101-TODAY(),"")))</f>
        <v/>
      </c>
      <c r="L101" s="7">
        <f>IF($A101="","",IF(OR($B101="",$C101="",$D101="",$E101="",$G101="",$H101=""),"Conferir cadastro",IF(OR($H101="Concluída",$H101="Cancelada"),"Encerrada",IF($I101="","Sem vencimento",IFERROR(IF($I101&lt;TODAY(),"Vencida",IF($I101-TODAY()&lt;='Premissas'!$E$5,"Atenção","No prazo")),"Conferir")))))</f>
        <v/>
      </c>
    </row>
    <row r="102" ht="31" customHeight="1">
      <c r="A102" s="14" t="n"/>
      <c r="B102" s="15" t="n"/>
      <c r="C102" s="23" t="n"/>
      <c r="D102" s="15" t="n"/>
      <c r="E102" s="15" t="n"/>
      <c r="F102" s="24" t="n"/>
      <c r="G102" s="14" t="n"/>
      <c r="H102" s="15" t="n"/>
      <c r="I102" s="23" t="n"/>
      <c r="J102" s="14" t="n"/>
      <c r="K102" s="26">
        <f>IF(OR($A102="",$I102=""),"",IF(OR($H102="Concluída",$H102="Cancelada"),"",IFERROR($I102-TODAY(),"")))</f>
        <v/>
      </c>
      <c r="L102" s="11">
        <f>IF($A102="","",IF(OR($B102="",$C102="",$D102="",$E102="",$G102="",$H102=""),"Conferir cadastro",IF(OR($H102="Concluída",$H102="Cancelada"),"Encerrada",IF($I102="","Sem vencimento",IFERROR(IF($I102&lt;TODAY(),"Vencida",IF($I102-TODAY()&lt;='Premissas'!$E$5,"Atenção","No prazo")),"Conferir")))))</f>
        <v/>
      </c>
    </row>
    <row r="103" ht="31" customHeight="1">
      <c r="A103" s="14" t="n"/>
      <c r="B103" s="15" t="n"/>
      <c r="C103" s="23" t="n"/>
      <c r="D103" s="15" t="n"/>
      <c r="E103" s="15" t="n"/>
      <c r="F103" s="24" t="n"/>
      <c r="G103" s="14" t="n"/>
      <c r="H103" s="15" t="n"/>
      <c r="I103" s="23" t="n"/>
      <c r="J103" s="14" t="n"/>
      <c r="K103" s="25">
        <f>IF(OR($A103="",$I103=""),"",IF(OR($H103="Concluída",$H103="Cancelada"),"",IFERROR($I103-TODAY(),"")))</f>
        <v/>
      </c>
      <c r="L103" s="7">
        <f>IF($A103="","",IF(OR($B103="",$C103="",$D103="",$E103="",$G103="",$H103=""),"Conferir cadastro",IF(OR($H103="Concluída",$H103="Cancelada"),"Encerrada",IF($I103="","Sem vencimento",IFERROR(IF($I103&lt;TODAY(),"Vencida",IF($I103-TODAY()&lt;='Premissas'!$E$5,"Atenção","No prazo")),"Conferir")))))</f>
        <v/>
      </c>
    </row>
    <row r="104" ht="31" customHeight="1">
      <c r="A104" s="14" t="n"/>
      <c r="B104" s="15" t="n"/>
      <c r="C104" s="23" t="n"/>
      <c r="D104" s="15" t="n"/>
      <c r="E104" s="15" t="n"/>
      <c r="F104" s="24" t="n"/>
      <c r="G104" s="14" t="n"/>
      <c r="H104" s="15" t="n"/>
      <c r="I104" s="23" t="n"/>
      <c r="J104" s="14" t="n"/>
      <c r="K104" s="26">
        <f>IF(OR($A104="",$I104=""),"",IF(OR($H104="Concluída",$H104="Cancelada"),"",IFERROR($I104-TODAY(),"")))</f>
        <v/>
      </c>
      <c r="L104" s="11">
        <f>IF($A104="","",IF(OR($B104="",$C104="",$D104="",$E104="",$G104="",$H104=""),"Conferir cadastro",IF(OR($H104="Concluída",$H104="Cancelada"),"Encerrada",IF($I104="","Sem vencimento",IFERROR(IF($I104&lt;TODAY(),"Vencida",IF($I104-TODAY()&lt;='Premissas'!$E$5,"Atenção","No prazo")),"Conferir")))))</f>
        <v/>
      </c>
    </row>
  </sheetData>
  <autoFilter ref="A4:L104"/>
  <mergeCells count="1">
    <mergeCell ref="A1:L1"/>
  </mergeCells>
  <conditionalFormatting sqref="L5:L104">
    <cfRule type="expression" priority="1" dxfId="0">
      <formula>$L5="Vencida"</formula>
    </cfRule>
    <cfRule type="expression" priority="2" dxfId="1">
      <formula>$L5="Atenção"</formula>
    </cfRule>
    <cfRule type="expression" priority="3" dxfId="0">
      <formula>$L5="Conferir cadastro"</formula>
    </cfRule>
    <cfRule type="expression" priority="4" dxfId="2">
      <formula>OR($L5="No prazo",$L5="Encerrada")</formula>
    </cfRule>
    <cfRule type="expression" priority="5" dxfId="1">
      <formula>$L5="Sem vencimento"</formula>
    </cfRule>
  </conditionalFormatting>
  <conditionalFormatting sqref="E5:E104">
    <cfRule type="expression" priority="6" dxfId="1">
      <formula>$E5="Urgente"</formula>
    </cfRule>
  </conditionalFormatting>
  <conditionalFormatting sqref="I5:I104">
    <cfRule type="expression" priority="7" dxfId="0">
      <formula>AND($A5&lt;&gt;"",$I5&lt;&gt;"",$I5&lt;TODAY(),$H5&lt;&gt;"Concluída",$H5&lt;&gt;"Cancelada")</formula>
    </cfRule>
    <cfRule type="expression" priority="8" dxfId="0">
      <formula>AND($C5&lt;&gt;"",$I5&lt;&gt;"",$I5&lt;$C5)</formula>
    </cfRule>
  </conditionalFormatting>
  <dataValidations count="5">
    <dataValidation sqref="D5:D104" showDropDown="0" showInputMessage="1" showErrorMessage="1" allowBlank="0" errorTitle="Tema inválido" error="Selecione um tema disponível na aba Premissas." promptTitle="Tema" prompt="Escolha uma opção da lista editável de temas." type="list">
      <formula1>'Premissas'!$B$5:$B$10</formula1>
    </dataValidation>
    <dataValidation sqref="E5:E104" showDropDown="0" showInputMessage="1" showErrorMessage="1" allowBlank="0" errorTitle="Prioridade inválida" error="Selecione Baixa, Média, Alta ou Urgente." promptTitle="Prioridade" prompt="Classifique a necessidade para apoiar a triagem." type="list">
      <formula1>'Premissas'!$B$11:$B$14</formula1>
    </dataValidation>
    <dataValidation sqref="H5:H104" showDropDown="0" showInputMessage="1" showErrorMessage="1" allowBlank="0" errorTitle="Situação inválida" error="Selecione uma situação disponível na aba Premissas." promptTitle="Situação" prompt="Atualize a situação após conferência humana." type="list">
      <formula1>'Premissas'!$B$15:$B$20</formula1>
    </dataValidation>
    <dataValidation sqref="C5:C104 I5:I104" showDropDown="0" showInputMessage="1" showErrorMessage="1" allowBlank="0" errorTitle="Data fora do limite" error="Informe uma data entre os limites definidos em Premissas." promptTitle="Data" prompt="Use uma data válida no formato DD/MM/AAAA." type="date" operator="between">
      <formula1>'Premissas'!$E$7</formula1>
      <formula2>'Premissas'!$E$8</formula2>
    </dataValidation>
    <dataValidation sqref="F5:F104" showDropDown="0" showInputMessage="1" showErrorMessage="1" allowBlank="0" errorTitle="Valor fora do limite" error="Informe valor igual ou superior a zero e dentro do limite." promptTitle="Valor estimado" prompt="Valor opcional para triagem, sujeito a conferência." type="decimal" operator="between">
      <formula1>0</formula1>
      <formula2>'Premissas'!$E$6</formula2>
    </dataValidation>
  </dataValidations>
  <pageMargins left="0.25" right="0.25" top="0.5" bottom="0.5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D7A52E"/>
    <outlinePr summaryBelow="1" summaryRight="1"/>
    <pageSetUpPr fitToPage="1"/>
  </sheetPr>
  <dimension ref="A1:F20"/>
  <sheetViews>
    <sheetView showGridLines="0" zoomScale="95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28" customWidth="1" min="2" max="2"/>
    <col width="3" customWidth="1" min="3" max="3"/>
    <col width="33" customWidth="1" min="4" max="4"/>
    <col width="19" customWidth="1" min="5" max="5"/>
    <col width="24" customWidth="1" min="6" max="6"/>
  </cols>
  <sheetData>
    <row r="1" ht="28" customHeight="1">
      <c r="A1" s="1" t="inlineStr">
        <is>
          <t>Premissas — solicitações de moradores</t>
        </is>
      </c>
    </row>
    <row r="2" ht="28" customHeight="1">
      <c r="A2" s="2" t="inlineStr">
        <is>
          <t>Opções e limites editáveis para triagem. Os alertas apoiam conferência humana.</t>
        </is>
      </c>
    </row>
    <row r="3"/>
    <row r="4">
      <c r="A4" s="3" t="inlineStr">
        <is>
          <t>Categoria</t>
        </is>
      </c>
      <c r="B4" s="3" t="inlineStr">
        <is>
          <t>Opção</t>
        </is>
      </c>
      <c r="D4" s="3" t="inlineStr">
        <is>
          <t>Parâmetro</t>
        </is>
      </c>
      <c r="E4" s="3" t="inlineStr">
        <is>
          <t>Valor</t>
        </is>
      </c>
      <c r="F4" s="3" t="inlineStr">
        <is>
          <t>Unidade ou uso</t>
        </is>
      </c>
    </row>
    <row r="5" ht="22" customHeight="1">
      <c r="A5" s="6" t="inlineStr">
        <is>
          <t>Tema</t>
        </is>
      </c>
      <c r="B5" s="14" t="inlineStr">
        <is>
          <t>Manutenção</t>
        </is>
      </c>
      <c r="D5" s="6" t="inlineStr">
        <is>
          <t>Dias para alerta de vencimento</t>
        </is>
      </c>
      <c r="E5" s="27" t="n">
        <v>5</v>
      </c>
      <c r="F5" s="6" t="inlineStr">
        <is>
          <t>dias corridos</t>
        </is>
      </c>
    </row>
    <row r="6" ht="22" customHeight="1">
      <c r="A6" s="10" t="inlineStr">
        <is>
          <t>Tema</t>
        </is>
      </c>
      <c r="B6" s="14" t="inlineStr">
        <is>
          <t>Barulho</t>
        </is>
      </c>
      <c r="D6" s="10" t="inlineStr">
        <is>
          <t>Valor máximo para conferência</t>
        </is>
      </c>
      <c r="E6" s="24" t="n">
        <v>50000</v>
      </c>
      <c r="F6" s="10" t="inlineStr">
        <is>
          <t>R$ por solicitação</t>
        </is>
      </c>
    </row>
    <row r="7" ht="22" customHeight="1">
      <c r="A7" s="6" t="inlineStr">
        <is>
          <t>Tema</t>
        </is>
      </c>
      <c r="B7" s="14" t="inlineStr">
        <is>
          <t>Área comum</t>
        </is>
      </c>
      <c r="D7" s="6" t="inlineStr">
        <is>
          <t>Data mínima aceita</t>
        </is>
      </c>
      <c r="E7" s="23" t="n">
        <v>45554</v>
      </c>
      <c r="F7" s="6" t="inlineStr">
        <is>
          <t>período e vencimento</t>
        </is>
      </c>
    </row>
    <row r="8" ht="22" customHeight="1">
      <c r="A8" s="10" t="inlineStr">
        <is>
          <t>Tema</t>
        </is>
      </c>
      <c r="B8" s="14" t="inlineStr">
        <is>
          <t>Financeiro</t>
        </is>
      </c>
      <c r="D8" s="10" t="inlineStr">
        <is>
          <t>Data máxima aceita</t>
        </is>
      </c>
      <c r="E8" s="23" t="n">
        <v>47014</v>
      </c>
      <c r="F8" s="10" t="inlineStr">
        <is>
          <t>período e vencimento</t>
        </is>
      </c>
    </row>
    <row r="9" ht="22" customHeight="1">
      <c r="A9" s="6" t="inlineStr">
        <is>
          <t>Tema</t>
        </is>
      </c>
      <c r="B9" s="14" t="inlineStr">
        <is>
          <t>Encomendas</t>
        </is>
      </c>
    </row>
    <row r="10" ht="22" customHeight="1">
      <c r="A10" s="10" t="inlineStr">
        <is>
          <t>Tema</t>
        </is>
      </c>
      <c r="B10" s="14" t="inlineStr">
        <is>
          <t>Convivência</t>
        </is>
      </c>
    </row>
    <row r="11" ht="22" customHeight="1">
      <c r="A11" s="6" t="inlineStr">
        <is>
          <t>Prioridade</t>
        </is>
      </c>
      <c r="B11" s="14" t="inlineStr">
        <is>
          <t>Baixa</t>
        </is>
      </c>
    </row>
    <row r="12" ht="22" customHeight="1">
      <c r="A12" s="10" t="inlineStr">
        <is>
          <t>Prioridade</t>
        </is>
      </c>
      <c r="B12" s="14" t="inlineStr">
        <is>
          <t>Média</t>
        </is>
      </c>
    </row>
    <row r="13" ht="22" customHeight="1">
      <c r="A13" s="6" t="inlineStr">
        <is>
          <t>Prioridade</t>
        </is>
      </c>
      <c r="B13" s="14" t="inlineStr">
        <is>
          <t>Alta</t>
        </is>
      </c>
    </row>
    <row r="14" ht="22" customHeight="1">
      <c r="A14" s="10" t="inlineStr">
        <is>
          <t>Prioridade</t>
        </is>
      </c>
      <c r="B14" s="14" t="inlineStr">
        <is>
          <t>Urgente</t>
        </is>
      </c>
    </row>
    <row r="15" ht="22" customHeight="1">
      <c r="A15" s="6" t="inlineStr">
        <is>
          <t>Situação</t>
        </is>
      </c>
      <c r="B15" s="14" t="inlineStr">
        <is>
          <t>Aberta</t>
        </is>
      </c>
    </row>
    <row r="16" ht="22" customHeight="1">
      <c r="A16" s="10" t="inlineStr">
        <is>
          <t>Situação</t>
        </is>
      </c>
      <c r="B16" s="14" t="inlineStr">
        <is>
          <t>Em análise</t>
        </is>
      </c>
    </row>
    <row r="17" ht="22" customHeight="1">
      <c r="A17" s="6" t="inlineStr">
        <is>
          <t>Situação</t>
        </is>
      </c>
      <c r="B17" s="14" t="inlineStr">
        <is>
          <t>Aguardando morador</t>
        </is>
      </c>
    </row>
    <row r="18" ht="22" customHeight="1">
      <c r="A18" s="10" t="inlineStr">
        <is>
          <t>Situação</t>
        </is>
      </c>
      <c r="B18" s="14" t="inlineStr">
        <is>
          <t>Em execução</t>
        </is>
      </c>
    </row>
    <row r="19" ht="22" customHeight="1">
      <c r="A19" s="6" t="inlineStr">
        <is>
          <t>Situação</t>
        </is>
      </c>
      <c r="B19" s="14" t="inlineStr">
        <is>
          <t>Concluída</t>
        </is>
      </c>
    </row>
    <row r="20" ht="22" customHeight="1">
      <c r="A20" s="10" t="inlineStr">
        <is>
          <t>Situação</t>
        </is>
      </c>
      <c r="B20" s="14" t="inlineStr">
        <is>
          <t>Cancelada</t>
        </is>
      </c>
    </row>
  </sheetData>
  <autoFilter ref="A4:B20"/>
  <mergeCells count="1">
    <mergeCell ref="A1:F1"/>
  </mergeCells>
  <conditionalFormatting sqref="E7:E8">
    <cfRule type="expression" priority="1" dxfId="0">
      <formula>$E$7&gt;$E$8</formula>
    </cfRule>
  </conditionalFormatting>
  <dataValidations count="3">
    <dataValidation sqref="E5" showDropDown="0" showInputMessage="1" showErrorMessage="1" allowBlank="0" errorTitle="Limite inválido" error="Informe um número inteiro entre 0 e 90 dias." promptTitle="Prazo de atenção" prompt="Defina quantos dias antes do vencimento exigem conferência." type="whole" operator="between">
      <formula1>0</formula1>
      <formula2>90</formula2>
    </dataValidation>
    <dataValidation sqref="E6" showDropDown="0" showInputMessage="1" showErrorMessage="1" allowBlank="0" errorTitle="Valor inválido" error="Informe um valor entre R$ 0,00 e R$ 1.000.000,00." promptTitle="Limite de valor" prompt="Este limite controla a validação dos valores estimados." type="decimal" operator="between">
      <formula1>0</formula1>
      <formula2>1000000</formula2>
    </dataValidation>
    <dataValidation sqref="E7:E8" showDropDown="0" showInputMessage="0" showErrorMessage="1" allowBlank="0" errorTitle="Data inválida" error="Informe uma data dentro do intervalo de dez anos." type="date" operator="between">
      <formula1>DATE(YEAR(TODAY())-5,1,1)</formula1>
      <formula2>DATE(YEAR(TODAY())+5,12,31)</formula2>
    </dataValidation>
  </dataValidations>
  <pageMargins left="0.25" right="0.25" top="0.5" bottom="0.5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Modelo operacional fictício</dc:creator>
  <dc:title xmlns:dc="http://purl.org/dc/elements/1.1/">Solicitações de moradores condomínio</dc:title>
  <dc:subject xmlns:dc="http://purl.org/dc/elements/1.1/">Organização fictícia de solicitações condominiais</dc:subject>
  <dcterms:created xmlns:dcterms="http://purl.org/dc/terms/" xmlns:xsi="http://www.w3.org/2001/XMLSchema-instance" xsi:type="dcterms:W3CDTF">2026-09-19T09:34:20Z</dcterms:created>
  <dcterms:modified xmlns:dcterms="http://purl.org/dc/terms/" xmlns:xsi="http://www.w3.org/2001/XMLSchema-instance" xsi:type="dcterms:W3CDTF">2026-09-19T09:34:21+00:00Z</dcterms:modified>
</cp:coreProperties>
</file>