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servas" sheetId="2" state="visible" r:id="rId2"/>
    <sheet xmlns:r="http://schemas.openxmlformats.org/officeDocument/2006/relationships" name="Parâmetros" sheetId="3" state="visible" r:id="rId3"/>
  </sheets>
  <definedNames>
    <definedName name="_xlnm._FilterDatabase" localSheetId="0" hidden="1">'Resumo'!$A$3:$C$10</definedName>
    <definedName name="_xlnm._FilterDatabase" localSheetId="1" hidden="1">'Reservas'!$A$4:$S$124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dd/mm/yyyy hh:mm"/>
    <numFmt numFmtId="166" formatCode="hh:mm"/>
    <numFmt numFmtId="167" formatCode="0 &quot;pessoas&quot;"/>
    <numFmt numFmtId="168" formatCode="0.00 &quot;horas&quot;"/>
    <numFmt numFmtId="169" formatCode="0 &quot;dias&quot;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5F6E6A"/>
      <sz val="9"/>
    </font>
    <font>
      <name val="Aptos"/>
      <b val="1"/>
      <color rgb="00FFFFFF"/>
      <sz val="10"/>
    </font>
    <font>
      <name val="Aptos"/>
      <color rgb="00253238"/>
      <sz val="10"/>
    </font>
    <font>
      <name val="Aptos"/>
      <b val="1"/>
      <color rgb="00253238"/>
      <sz val="10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FF3D8"/>
      </patternFill>
    </fill>
    <fill>
      <patternFill patternType="solid">
        <fgColor rgb="00E7ECEA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4" fontId="2" fillId="0" borderId="0" applyAlignment="1" pivotButton="0" quotePrefix="0" xfId="0">
      <alignment horizontal="left" vertical="center" wrapText="1"/>
    </xf>
    <xf numFmtId="0" fontId="2" fillId="6" borderId="0" applyAlignment="1" pivotButton="0" quotePrefix="0" xfId="0">
      <alignment horizontal="left" vertical="center" wrapText="1"/>
    </xf>
    <xf numFmtId="0" fontId="2" fillId="7" borderId="0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2" fontId="4" fillId="7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5" fontId="4" fillId="7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0" fontId="0" fillId="5" borderId="1" pivotButton="0" quotePrefix="0" xfId="0"/>
    <xf numFmtId="0" fontId="4" fillId="5" borderId="1" applyAlignment="1" pivotButton="0" quotePrefix="0" xfId="0">
      <alignment horizontal="center" vertical="center"/>
    </xf>
    <xf numFmtId="0" fontId="0" fillId="4" borderId="1" pivotButton="0" quotePrefix="0" xfId="0"/>
    <xf numFmtId="168" fontId="4" fillId="6" borderId="1" applyAlignment="1" pivotButton="0" quotePrefix="0" xfId="0">
      <alignment horizontal="center" vertical="center"/>
    </xf>
    <xf numFmtId="169" fontId="4" fillId="6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6" fontId="4" fillId="6" borderId="1" applyAlignment="1" pivotButton="0" quotePrefix="0" xfId="0">
      <alignment horizontal="center" vertical="center"/>
    </xf>
    <xf numFmtId="168" fontId="4" fillId="6" borderId="1" applyAlignment="1" pivotButton="0" quotePrefix="0" xfId="0">
      <alignment horizontal="center" vertical="center"/>
    </xf>
    <xf numFmtId="169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ont>
        <name val="Aptos"/>
        <b val="1"/>
        <color rgb="008A6512"/>
        <sz val="10"/>
      </font>
      <fill>
        <patternFill patternType="solid">
          <fgColor rgb="00FCE8D5"/>
        </patternFill>
      </fill>
    </dxf>
    <dxf>
      <font>
        <name val="Aptos"/>
        <b val="1"/>
        <color rgb="00C65A3A"/>
        <sz val="10"/>
      </font>
      <fill>
        <patternFill patternType="solid">
          <fgColor rgb="00FCE8E6"/>
        </patternFill>
      </fill>
    </dxf>
    <dxf>
      <font>
        <name val="Aptos"/>
        <color rgb="00686F6D"/>
        <sz val="10"/>
      </font>
      <fill>
        <patternFill patternType="solid">
          <fgColor rgb="00E5E7E6"/>
        </patternFill>
      </fill>
    </dxf>
    <dxf>
      <font>
        <name val="Aptos"/>
        <b val="1"/>
        <color rgb="008A6512"/>
        <sz val="10"/>
      </font>
      <fill>
        <patternFill patternType="solid">
          <fgColor rgb="00FFF4CC"/>
        </patternFill>
      </fill>
    </dxf>
    <dxf>
      <font>
        <name val="Aptos"/>
        <b val="1"/>
        <color rgb="002F7D5B"/>
        <sz val="10"/>
      </font>
      <fill>
        <patternFill patternType="solid">
          <fgColor rgb="00DCEFE5"/>
        </patternFill>
      </fill>
    </dxf>
    <dxf>
      <font>
        <name val="Aptos"/>
        <b val="1"/>
        <color rgb="002A5E84"/>
        <sz val="10"/>
      </font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24D"/>
    <outlinePr summaryBelow="1" summaryRight="1"/>
    <pageSetUpPr/>
  </sheetPr>
  <dimension ref="A1:C14"/>
  <sheetViews>
    <sheetView showGridLines="0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62" customWidth="1" min="3" max="3"/>
  </cols>
  <sheetData>
    <row r="1" ht="30" customHeight="1">
      <c r="A1" s="1" t="inlineStr">
        <is>
          <t>Resumo operacional — salão de festas</t>
        </is>
      </c>
      <c r="B1" s="37" t="n"/>
      <c r="C1" s="38" t="n"/>
    </row>
    <row r="2" ht="32" customHeight="1">
      <c r="A2" s="3" t="inlineStr">
        <is>
          <t>Agenda interna de um único salão de festas</t>
        </is>
      </c>
      <c r="B2" s="3" t="inlineStr">
        <is>
          <t>Data de referência editável</t>
        </is>
      </c>
      <c r="C2" s="3" t="inlineStr">
        <is>
          <t>Os indicadores apoiam a decisão e não alteram situações automaticamente.</t>
        </is>
      </c>
    </row>
    <row r="3" ht="26" customHeight="1">
      <c r="A3" s="4" t="inlineStr">
        <is>
          <t>Indicador</t>
        </is>
      </c>
      <c r="B3" s="4" t="inlineStr">
        <is>
          <t>Valor</t>
        </is>
      </c>
      <c r="C3" s="4" t="inlineStr">
        <is>
          <t>Leitura operacional</t>
        </is>
      </c>
    </row>
    <row r="4" ht="31" customHeight="1">
      <c r="A4" s="5" t="inlineStr">
        <is>
          <t>Data de referência</t>
        </is>
      </c>
      <c r="B4" s="6">
        <f>'Parâmetros'!$B$2</f>
        <v/>
      </c>
      <c r="C4" s="7" t="inlineStr">
        <is>
          <t>Premissa operacional editável na aba Parâmetros.</t>
        </is>
      </c>
    </row>
    <row r="5" ht="31" customHeight="1">
      <c r="A5" s="8" t="inlineStr">
        <is>
          <t>Solicitações futuras a analisar</t>
        </is>
      </c>
      <c r="B5" s="9">
        <f>COUNTIFS(Reservas!$J$5:$J$124,"Solicitada",Reservas!$B$5:$B$124,"&gt;="&amp;'Parâmetros'!$B$2)</f>
        <v/>
      </c>
      <c r="C5" s="10" t="inlineStr">
        <is>
          <t>Solicitações futuras que ainda aguardam decisão.</t>
        </is>
      </c>
    </row>
    <row r="6" ht="31" customHeight="1">
      <c r="A6" s="5" t="inlineStr">
        <is>
          <t>Reservas futuras confirmadas</t>
        </is>
      </c>
      <c r="B6" s="11">
        <f>COUNTIFS(Reservas!$J$5:$J$124,"Confirmada",Reservas!$B$5:$B$124,"&gt;="&amp;'Parâmetros'!$B$2)</f>
        <v/>
      </c>
      <c r="C6" s="7" t="inlineStr">
        <is>
          <t>Reservas confirmadas na data de referência ou depois dela.</t>
        </is>
      </c>
    </row>
    <row r="7" ht="31" customHeight="1">
      <c r="A7" s="8" t="inlineStr">
        <is>
          <t>Linhas sinalizadas com conflito</t>
        </is>
      </c>
      <c r="B7" s="9">
        <f>COUNTIF(Reservas!$L$5:$L$124,"CONFLITO")</f>
        <v/>
      </c>
      <c r="C7" s="10" t="inlineStr">
        <is>
          <t>Inclui cada linha participante de uma sobreposição.</t>
        </is>
      </c>
    </row>
    <row r="8" ht="31" customHeight="1">
      <c r="A8" s="5" t="inlineStr">
        <is>
          <t>Reservas que excedem a capacidade</t>
        </is>
      </c>
      <c r="B8" s="11">
        <f>COUNTIF(Reservas!$M$5:$M$124,"EXCEDE")</f>
        <v/>
      </c>
      <c r="C8" s="7" t="inlineStr">
        <is>
          <t>Comparação com a capacidade máxima informada.</t>
        </is>
      </c>
    </row>
    <row r="9" ht="31" customHeight="1">
      <c r="A9" s="8" t="inlineStr">
        <is>
          <t>Linhas que exigem revisão</t>
        </is>
      </c>
      <c r="B9" s="9">
        <f>COUNTIFS(Reservas!$A$5:$A$124,"&lt;&gt;",Reservas!$Q$5:$Q$124,"*revisar*")</f>
        <v/>
      </c>
      <c r="C9" s="10" t="inlineStr">
        <is>
          <t>Linhas cuja orientação operacional contém o termo revisar.</t>
        </is>
      </c>
    </row>
    <row r="10" ht="31" customHeight="1">
      <c r="A10" s="5" t="inlineStr">
        <is>
          <t>Próxima reserva confirmada</t>
        </is>
      </c>
      <c r="B10" s="12">
        <f>IF(COUNT(Reservas!$S$5:$S$124)=0,"",MIN(Reservas!$S$5:$S$124))</f>
        <v/>
      </c>
      <c r="C10" s="7" t="inlineStr">
        <is>
          <t>Menor data e hora confirmada a partir da referência.</t>
        </is>
      </c>
    </row>
    <row r="11"/>
    <row r="12">
      <c r="A12" s="4" t="inlineStr">
        <is>
          <t>Cuidados operacionais</t>
        </is>
      </c>
      <c r="B12" s="4" t="inlineStr">
        <is>
          <t>Tratamento</t>
        </is>
      </c>
      <c r="C12" s="4" t="inlineStr">
        <is>
          <t>Escopo</t>
        </is>
      </c>
    </row>
    <row r="13" ht="42" customHeight="1">
      <c r="A13" s="8" t="inlineStr">
        <is>
          <t>Decisão</t>
        </is>
      </c>
      <c r="B13" s="10" t="inlineStr">
        <is>
          <t>Conferir a linha antes de confirmar, revisar, recusar, cancelar ou concluir.</t>
        </is>
      </c>
      <c r="C13" s="10" t="inlineStr">
        <is>
          <t>A planilha apenas sinaliza problemas e orientações.</t>
        </is>
      </c>
    </row>
    <row r="14" ht="42" customHeight="1">
      <c r="A14" s="5" t="inlineStr">
        <is>
          <t>Dados administrativos</t>
        </is>
      </c>
      <c r="B14" s="7" t="inlineStr">
        <is>
          <t>Unidade e responsável devem permanecer em acesso administrativo restrito.</t>
        </is>
      </c>
      <c r="C14" s="7" t="inlineStr">
        <is>
          <t>Não publicar esses campos nem usar a planilha como controle de acesso.</t>
        </is>
      </c>
    </row>
  </sheetData>
  <autoFilter ref="A3:C10"/>
  <mergeCells count="1">
    <mergeCell ref="A1:C1"/>
  </mergeCells>
  <conditionalFormatting sqref="B5">
    <cfRule type="expression" priority="1" dxfId="0">
      <formula>B5&gt;0</formula>
    </cfRule>
  </conditionalFormatting>
  <conditionalFormatting sqref="B7:B9">
    <cfRule type="expression" priority="2" dxfId="1">
      <formula>B7&gt;0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F6F68"/>
    <outlinePr summaryBelow="1" summaryRight="1"/>
    <pageSetUpPr/>
  </sheetPr>
  <dimension ref="A1:S12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0" customWidth="1" min="3" max="3"/>
    <col width="10" customWidth="1" min="4" max="4"/>
    <col width="12" customWidth="1" min="5" max="5"/>
    <col width="23" customWidth="1" min="6" max="6"/>
    <col width="23" customWidth="1" min="7" max="7"/>
    <col width="12" customWidth="1" min="8" max="8"/>
    <col width="17" customWidth="1" min="9" max="9"/>
    <col width="14" customWidth="1" min="10" max="10"/>
    <col width="17" customWidth="1" min="11" max="11"/>
    <col width="18" customWidth="1" min="12" max="12"/>
    <col width="19" customWidth="1" min="13" max="13"/>
    <col width="19" customWidth="1" min="14" max="14"/>
    <col width="27" customWidth="1" min="15" max="15"/>
    <col width="22" customWidth="1" min="16" max="16"/>
    <col width="31" customWidth="1" min="17" max="17"/>
    <col width="34" customWidth="1" min="18" max="18"/>
    <col hidden="1" width="23" customWidth="1" min="19" max="19"/>
  </cols>
  <sheetData>
    <row r="1" ht="30" customHeight="1">
      <c r="A1" s="1" t="inlineStr">
        <is>
          <t>Reservas do salão de festas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7" t="n"/>
      <c r="O1" s="37" t="n"/>
      <c r="P1" s="37" t="n"/>
      <c r="Q1" s="37" t="n"/>
      <c r="R1" s="37" t="n"/>
      <c r="S1" s="38" t="n"/>
    </row>
    <row r="2" ht="24" customHeight="1">
      <c r="A2" s="13" t="inlineStr">
        <is>
          <t>Escopo:</t>
        </is>
      </c>
      <c r="B2" s="3" t="inlineStr">
        <is>
          <t>Agenda interna de um único salão.</t>
        </is>
      </c>
      <c r="F2" s="13" t="inlineStr">
        <is>
          <t>Referência:</t>
        </is>
      </c>
      <c r="G2" s="14">
        <f>'Parâmetros'!$B$2</f>
        <v/>
      </c>
      <c r="J2" s="13" t="inlineStr">
        <is>
          <t>Entrada:</t>
        </is>
      </c>
      <c r="K2" s="15" t="inlineStr">
        <is>
          <t>Amarelo-claro</t>
        </is>
      </c>
      <c r="N2" s="13" t="inlineStr">
        <is>
          <t>Cálculo:</t>
        </is>
      </c>
      <c r="O2" s="16" t="inlineStr">
        <is>
          <t>Cinza-claro</t>
        </is>
      </c>
    </row>
    <row r="3" ht="28" customHeight="1">
      <c r="A3" s="13" t="inlineStr">
        <is>
          <t>Acesso:</t>
        </is>
      </c>
      <c r="B3" s="3" t="inlineStr">
        <is>
          <t>Unidade e responsável: uso administrativo restrito.</t>
        </is>
      </c>
      <c r="F3" s="13" t="inlineStr">
        <is>
          <t>Decisão:</t>
        </is>
      </c>
      <c r="G3" s="3" t="inlineStr">
        <is>
          <t>A planilha sinaliza problemas; não aprova nem altera a situação.</t>
        </is>
      </c>
    </row>
    <row r="4" ht="44" customHeight="1">
      <c r="A4" s="4" t="inlineStr">
        <is>
          <t>Código da reserva</t>
        </is>
      </c>
      <c r="B4" s="4" t="inlineStr">
        <is>
          <t>Data do evento</t>
        </is>
      </c>
      <c r="C4" s="4" t="inlineStr">
        <is>
          <t>Início</t>
        </is>
      </c>
      <c r="D4" s="4" t="inlineStr">
        <is>
          <t>Término</t>
        </is>
      </c>
      <c r="E4" s="4" t="inlineStr">
        <is>
          <t>Duração (h)</t>
        </is>
      </c>
      <c r="F4" s="4" t="inlineStr">
        <is>
          <t>Unidade</t>
        </is>
      </c>
      <c r="G4" s="4" t="inlineStr">
        <is>
          <t>Responsável</t>
        </is>
      </c>
      <c r="H4" s="4" t="inlineStr">
        <is>
          <t>Convidados</t>
        </is>
      </c>
      <c r="I4" s="4" t="inlineStr">
        <is>
          <t>Capacidade (pessoas)</t>
        </is>
      </c>
      <c r="J4" s="4" t="inlineStr">
        <is>
          <t>Situação</t>
        </is>
      </c>
      <c r="K4" s="4" t="inlineStr">
        <is>
          <t>Data da solicitação</t>
        </is>
      </c>
      <c r="L4" s="4" t="inlineStr">
        <is>
          <t>Conflito de horário</t>
        </is>
      </c>
      <c r="M4" s="4" t="inlineStr">
        <is>
          <t>Alerta de capacidade</t>
        </is>
      </c>
      <c r="N4" s="4" t="inlineStr">
        <is>
          <t>Alerta de horário</t>
        </is>
      </c>
      <c r="O4" s="4" t="inlineStr">
        <is>
          <t>Alerta de antecedência</t>
        </is>
      </c>
      <c r="P4" s="4" t="inlineStr">
        <is>
          <t>Alerta de cadastro</t>
        </is>
      </c>
      <c r="Q4" s="4" t="inlineStr">
        <is>
          <t>Ação operacional</t>
        </is>
      </c>
      <c r="R4" s="4" t="inlineStr">
        <is>
          <t>Observações administrativas</t>
        </is>
      </c>
      <c r="S4" s="4" t="inlineStr">
        <is>
          <t>Data e hora futura (apoio)</t>
        </is>
      </c>
    </row>
    <row r="5" ht="27" customHeight="1">
      <c r="A5" s="17" t="inlineStr">
        <is>
          <t>RES-FIC-001</t>
        </is>
      </c>
      <c r="B5" s="18" t="n">
        <v>46290</v>
      </c>
      <c r="C5" s="39" t="n">
        <v>0.75</v>
      </c>
      <c r="D5" s="39" t="n">
        <v>0.9166666666666666</v>
      </c>
      <c r="E5" s="20">
        <f>IF(OR(C5="",D5="",D5&lt;=C5),"",(D5-C5)*24)</f>
        <v/>
      </c>
      <c r="F5" s="17" t="inlineStr">
        <is>
          <t>Unidade Fictícia 101</t>
        </is>
      </c>
      <c r="G5" s="17" t="inlineStr">
        <is>
          <t>Pessoa Fictícia A</t>
        </is>
      </c>
      <c r="H5" s="21" t="n">
        <v>40</v>
      </c>
      <c r="I5" s="22">
        <f>IF(A5="","",'Parâmetros'!$B$3)</f>
        <v/>
      </c>
      <c r="J5" s="23" t="inlineStr">
        <is>
          <t>Confirmada</t>
        </is>
      </c>
      <c r="K5" s="18" t="n">
        <v>46280</v>
      </c>
      <c r="L5" s="24">
        <f>IF(OR(B5="",C5="",D5="",J5="",D5&lt;=C5,OR(J5="Cancelada",J5="Recusada")),"",IF(SUMPRODUCT(($B$5:$B$124=B5)*($C$5:$C$124&lt;&gt;"")*($D$5:$D$124&lt;&gt;"")*($C$5:$C$124&lt;D5)*($D$5:$D$124&gt;C5)*($J$5:$J$124&lt;&gt;"Cancelada")*($J$5:$J$124&lt;&gt;"Recusada")*(ROW($B$5:$B$124)&lt;&gt;ROW(B5)))&gt;0,"CONFLITO","OK"))</f>
        <v/>
      </c>
      <c r="M5" s="24">
        <f>IF(A5="","",IF(H5="","PREENCHER",IF(OR(NOT(ISNUMBER(H5)),H5&lt;1),"REVISAR",IF(H5&gt;'Parâmetros'!$B$3,"EXCEDE","OK"))))</f>
        <v/>
      </c>
      <c r="N5" s="24">
        <f>IF(A5="","",IF(OR(C5="",D5=""),"PREENCHER",IF(OR(D5&lt;=C5,C5&lt;'Parâmetros'!$B$4,D5&gt;'Parâmetros'!$B$5,E5&gt;'Parâmetros'!$B$6),"FORA DA REGRA","OK")))</f>
        <v/>
      </c>
      <c r="O5" s="24">
        <f>IF(A5="","",IF(OR(B5="",K5=""),"PREENCHER",IF(B5-K5&lt;'Parâmetros'!$B$7,"ANTECEDÊNCIA INSUFICIENTE","OK")))</f>
        <v/>
      </c>
      <c r="P5" s="24">
        <f>IF(A5="","",IF(COUNTIF($A$5:$A$124,A5)&gt;1,"CÓDIGO DUPLICADO",IF(OR(B5="",C5="",D5="",F5="",G5="",H5="",J5="",K5=""),"INCOMPLETO","OK")))</f>
        <v/>
      </c>
      <c r="Q5" s="25">
        <f>IF(A5="","",IF(OR(J5="Cancelada",J5="Recusada"),"Sem ação",IF(J5="Concluída","Arquivada",IF(P5&lt;&gt;"OK","Completar/revisar cadastro",IF(L5="CONFLITO",IF(J5="Confirmada","Manter e revisar concorrente","Revisar conflito"),IF(OR(M5&lt;&gt;"OK",N5&lt;&gt;"OK",O5&lt;&gt;"OK"),"Revisar regras",IF(B5&lt;'Parâmetros'!$B$2,"Atualizar situação",IF(J5="Solicitada","Pode confirmar","Acompanhar"))))))))</f>
        <v/>
      </c>
      <c r="R5" s="26" t="inlineStr">
        <is>
          <t>Exemplo inteiramente fictício</t>
        </is>
      </c>
      <c r="S5" s="27">
        <f>IF(AND(J5="Confirmada",B5&gt;='Parâmetros'!$B$2,C5&lt;&gt;""),B5+C5,"")</f>
        <v/>
      </c>
    </row>
    <row r="6" ht="27" customHeight="1">
      <c r="A6" s="17" t="inlineStr">
        <is>
          <t>RES-FIC-002</t>
        </is>
      </c>
      <c r="B6" s="18" t="n">
        <v>46290</v>
      </c>
      <c r="C6" s="39" t="n">
        <v>0.8333333333333334</v>
      </c>
      <c r="D6" s="39" t="n">
        <v>0.9583333333333334</v>
      </c>
      <c r="E6" s="20">
        <f>IF(OR(C6="",D6="",D6&lt;=C6),"",(D6-C6)*24)</f>
        <v/>
      </c>
      <c r="F6" s="17" t="inlineStr">
        <is>
          <t>Unidade Fictícia 202</t>
        </is>
      </c>
      <c r="G6" s="17" t="inlineStr">
        <is>
          <t>Pessoa Fictícia B</t>
        </is>
      </c>
      <c r="H6" s="21" t="n">
        <v>30</v>
      </c>
      <c r="I6" s="22">
        <f>IF(A6="","",'Parâmetros'!$B$3)</f>
        <v/>
      </c>
      <c r="J6" s="23" t="inlineStr">
        <is>
          <t>Solicitada</t>
        </is>
      </c>
      <c r="K6" s="18" t="n">
        <v>46283</v>
      </c>
      <c r="L6" s="24">
        <f>IF(OR(B6="",C6="",D6="",J6="",D6&lt;=C6,OR(J6="Cancelada",J6="Recusada")),"",IF(SUMPRODUCT(($B$5:$B$124=B6)*($C$5:$C$124&lt;&gt;"")*($D$5:$D$124&lt;&gt;"")*($C$5:$C$124&lt;D6)*($D$5:$D$124&gt;C6)*($J$5:$J$124&lt;&gt;"Cancelada")*($J$5:$J$124&lt;&gt;"Recusada")*(ROW($B$5:$B$124)&lt;&gt;ROW(B6)))&gt;0,"CONFLITO","OK"))</f>
        <v/>
      </c>
      <c r="M6" s="24">
        <f>IF(A6="","",IF(H6="","PREENCHER",IF(OR(NOT(ISNUMBER(H6)),H6&lt;1),"REVISAR",IF(H6&gt;'Parâmetros'!$B$3,"EXCEDE","OK"))))</f>
        <v/>
      </c>
      <c r="N6" s="24">
        <f>IF(A6="","",IF(OR(C6="",D6=""),"PREENCHER",IF(OR(D6&lt;=C6,C6&lt;'Parâmetros'!$B$4,D6&gt;'Parâmetros'!$B$5,E6&gt;'Parâmetros'!$B$6),"FORA DA REGRA","OK")))</f>
        <v/>
      </c>
      <c r="O6" s="24">
        <f>IF(A6="","",IF(OR(B6="",K6=""),"PREENCHER",IF(B6-K6&lt;'Parâmetros'!$B$7,"ANTECEDÊNCIA INSUFICIENTE","OK")))</f>
        <v/>
      </c>
      <c r="P6" s="24">
        <f>IF(A6="","",IF(COUNTIF($A$5:$A$124,A6)&gt;1,"CÓDIGO DUPLICADO",IF(OR(B6="",C6="",D6="",F6="",G6="",H6="",J6="",K6=""),"INCOMPLETO","OK")))</f>
        <v/>
      </c>
      <c r="Q6" s="25">
        <f>IF(A6="","",IF(OR(J6="Cancelada",J6="Recusada"),"Sem ação",IF(J6="Concluída","Arquivada",IF(P6&lt;&gt;"OK","Completar/revisar cadastro",IF(L6="CONFLITO",IF(J6="Confirmada","Manter e revisar concorrente","Revisar conflito"),IF(OR(M6&lt;&gt;"OK",N6&lt;&gt;"OK",O6&lt;&gt;"OK"),"Revisar regras",IF(B6&lt;'Parâmetros'!$B$2,"Atualizar situação",IF(J6="Solicitada","Pode confirmar","Acompanhar"))))))))</f>
        <v/>
      </c>
      <c r="R6" s="26" t="inlineStr">
        <is>
          <t>Exemplo inteiramente fictício</t>
        </is>
      </c>
      <c r="S6" s="27">
        <f>IF(AND(J6="Confirmada",B6&gt;='Parâmetros'!$B$2,C6&lt;&gt;""),B6+C6,"")</f>
        <v/>
      </c>
    </row>
    <row r="7" ht="27" customHeight="1">
      <c r="A7" s="17" t="inlineStr">
        <is>
          <t>RES-FIC-003</t>
        </is>
      </c>
      <c r="B7" s="18" t="n">
        <v>46291</v>
      </c>
      <c r="C7" s="39" t="n">
        <v>0.5</v>
      </c>
      <c r="D7" s="39" t="n">
        <v>0.6666666666666666</v>
      </c>
      <c r="E7" s="20">
        <f>IF(OR(C7="",D7="",D7&lt;=C7),"",(D7-C7)*24)</f>
        <v/>
      </c>
      <c r="F7" s="17" t="inlineStr">
        <is>
          <t>Unidade Fictícia 303</t>
        </is>
      </c>
      <c r="G7" s="17" t="inlineStr">
        <is>
          <t>Pessoa Fictícia C</t>
        </is>
      </c>
      <c r="H7" s="21" t="n">
        <v>90</v>
      </c>
      <c r="I7" s="22">
        <f>IF(A7="","",'Parâmetros'!$B$3)</f>
        <v/>
      </c>
      <c r="J7" s="23" t="inlineStr">
        <is>
          <t>Solicitada</t>
        </is>
      </c>
      <c r="K7" s="18" t="n">
        <v>46280</v>
      </c>
      <c r="L7" s="24">
        <f>IF(OR(B7="",C7="",D7="",J7="",D7&lt;=C7,OR(J7="Cancelada",J7="Recusada")),"",IF(SUMPRODUCT(($B$5:$B$124=B7)*($C$5:$C$124&lt;&gt;"")*($D$5:$D$124&lt;&gt;"")*($C$5:$C$124&lt;D7)*($D$5:$D$124&gt;C7)*($J$5:$J$124&lt;&gt;"Cancelada")*($J$5:$J$124&lt;&gt;"Recusada")*(ROW($B$5:$B$124)&lt;&gt;ROW(B7)))&gt;0,"CONFLITO","OK"))</f>
        <v/>
      </c>
      <c r="M7" s="24">
        <f>IF(A7="","",IF(H7="","PREENCHER",IF(OR(NOT(ISNUMBER(H7)),H7&lt;1),"REVISAR",IF(H7&gt;'Parâmetros'!$B$3,"EXCEDE","OK"))))</f>
        <v/>
      </c>
      <c r="N7" s="24">
        <f>IF(A7="","",IF(OR(C7="",D7=""),"PREENCHER",IF(OR(D7&lt;=C7,C7&lt;'Parâmetros'!$B$4,D7&gt;'Parâmetros'!$B$5,E7&gt;'Parâmetros'!$B$6),"FORA DA REGRA","OK")))</f>
        <v/>
      </c>
      <c r="O7" s="24">
        <f>IF(A7="","",IF(OR(B7="",K7=""),"PREENCHER",IF(B7-K7&lt;'Parâmetros'!$B$7,"ANTECEDÊNCIA INSUFICIENTE","OK")))</f>
        <v/>
      </c>
      <c r="P7" s="24">
        <f>IF(A7="","",IF(COUNTIF($A$5:$A$124,A7)&gt;1,"CÓDIGO DUPLICADO",IF(OR(B7="",C7="",D7="",F7="",G7="",H7="",J7="",K7=""),"INCOMPLETO","OK")))</f>
        <v/>
      </c>
      <c r="Q7" s="25">
        <f>IF(A7="","",IF(OR(J7="Cancelada",J7="Recusada"),"Sem ação",IF(J7="Concluída","Arquivada",IF(P7&lt;&gt;"OK","Completar/revisar cadastro",IF(L7="CONFLITO",IF(J7="Confirmada","Manter e revisar concorrente","Revisar conflito"),IF(OR(M7&lt;&gt;"OK",N7&lt;&gt;"OK",O7&lt;&gt;"OK"),"Revisar regras",IF(B7&lt;'Parâmetros'!$B$2,"Atualizar situação",IF(J7="Solicitada","Pode confirmar","Acompanhar"))))))))</f>
        <v/>
      </c>
      <c r="R7" s="26" t="inlineStr">
        <is>
          <t>Exemplo inteiramente fictício</t>
        </is>
      </c>
      <c r="S7" s="27">
        <f>IF(AND(J7="Confirmada",B7&gt;='Parâmetros'!$B$2,C7&lt;&gt;""),B7+C7,"")</f>
        <v/>
      </c>
    </row>
    <row r="8" ht="27" customHeight="1">
      <c r="A8" s="17" t="inlineStr">
        <is>
          <t>RES-FIC-004</t>
        </is>
      </c>
      <c r="B8" s="18" t="n">
        <v>46292</v>
      </c>
      <c r="C8" s="39" t="n">
        <v>0.2916666666666667</v>
      </c>
      <c r="D8" s="39" t="n">
        <v>0.4166666666666667</v>
      </c>
      <c r="E8" s="20">
        <f>IF(OR(C8="",D8="",D8&lt;=C8),"",(D8-C8)*24)</f>
        <v/>
      </c>
      <c r="F8" s="17" t="inlineStr">
        <is>
          <t>Unidade Fictícia 404</t>
        </is>
      </c>
      <c r="G8" s="17" t="inlineStr">
        <is>
          <t>Pessoa Fictícia D</t>
        </is>
      </c>
      <c r="H8" s="21" t="n">
        <v>20</v>
      </c>
      <c r="I8" s="22">
        <f>IF(A8="","",'Parâmetros'!$B$3)</f>
        <v/>
      </c>
      <c r="J8" s="23" t="inlineStr">
        <is>
          <t>Solicitada</t>
        </is>
      </c>
      <c r="K8" s="18" t="n">
        <v>46285</v>
      </c>
      <c r="L8" s="24">
        <f>IF(OR(B8="",C8="",D8="",J8="",D8&lt;=C8,OR(J8="Cancelada",J8="Recusada")),"",IF(SUMPRODUCT(($B$5:$B$124=B8)*($C$5:$C$124&lt;&gt;"")*($D$5:$D$124&lt;&gt;"")*($C$5:$C$124&lt;D8)*($D$5:$D$124&gt;C8)*($J$5:$J$124&lt;&gt;"Cancelada")*($J$5:$J$124&lt;&gt;"Recusada")*(ROW($B$5:$B$124)&lt;&gt;ROW(B8)))&gt;0,"CONFLITO","OK"))</f>
        <v/>
      </c>
      <c r="M8" s="24">
        <f>IF(A8="","",IF(H8="","PREENCHER",IF(OR(NOT(ISNUMBER(H8)),H8&lt;1),"REVISAR",IF(H8&gt;'Parâmetros'!$B$3,"EXCEDE","OK"))))</f>
        <v/>
      </c>
      <c r="N8" s="24">
        <f>IF(A8="","",IF(OR(C8="",D8=""),"PREENCHER",IF(OR(D8&lt;=C8,C8&lt;'Parâmetros'!$B$4,D8&gt;'Parâmetros'!$B$5,E8&gt;'Parâmetros'!$B$6),"FORA DA REGRA","OK")))</f>
        <v/>
      </c>
      <c r="O8" s="24">
        <f>IF(A8="","",IF(OR(B8="",K8=""),"PREENCHER",IF(B8-K8&lt;'Parâmetros'!$B$7,"ANTECEDÊNCIA INSUFICIENTE","OK")))</f>
        <v/>
      </c>
      <c r="P8" s="24">
        <f>IF(A8="","",IF(COUNTIF($A$5:$A$124,A8)&gt;1,"CÓDIGO DUPLICADO",IF(OR(B8="",C8="",D8="",F8="",G8="",H8="",J8="",K8=""),"INCOMPLETO","OK")))</f>
        <v/>
      </c>
      <c r="Q8" s="25">
        <f>IF(A8="","",IF(OR(J8="Cancelada",J8="Recusada"),"Sem ação",IF(J8="Concluída","Arquivada",IF(P8&lt;&gt;"OK","Completar/revisar cadastro",IF(L8="CONFLITO",IF(J8="Confirmada","Manter e revisar concorrente","Revisar conflito"),IF(OR(M8&lt;&gt;"OK",N8&lt;&gt;"OK",O8&lt;&gt;"OK"),"Revisar regras",IF(B8&lt;'Parâmetros'!$B$2,"Atualizar situação",IF(J8="Solicitada","Pode confirmar","Acompanhar"))))))))</f>
        <v/>
      </c>
      <c r="R8" s="26" t="inlineStr">
        <is>
          <t>Exemplo inteiramente fictício</t>
        </is>
      </c>
      <c r="S8" s="27">
        <f>IF(AND(J8="Confirmada",B8&gt;='Parâmetros'!$B$2,C8&lt;&gt;""),B8+C8,"")</f>
        <v/>
      </c>
    </row>
    <row r="9" ht="27" customHeight="1">
      <c r="A9" s="17" t="inlineStr">
        <is>
          <t>RES-FIC-005</t>
        </is>
      </c>
      <c r="B9" s="18" t="n">
        <v>46293</v>
      </c>
      <c r="C9" s="39" t="n">
        <v>0.5833333333333334</v>
      </c>
      <c r="D9" s="39" t="n">
        <v>0.9375</v>
      </c>
      <c r="E9" s="20">
        <f>IF(OR(C9="",D9="",D9&lt;=C9),"",(D9-C9)*24)</f>
        <v/>
      </c>
      <c r="F9" s="17" t="inlineStr">
        <is>
          <t>Unidade Fictícia 505</t>
        </is>
      </c>
      <c r="G9" s="17" t="inlineStr">
        <is>
          <t>Pessoa Fictícia E</t>
        </is>
      </c>
      <c r="H9" s="21" t="n">
        <v>60</v>
      </c>
      <c r="I9" s="22">
        <f>IF(A9="","",'Parâmetros'!$B$3)</f>
        <v/>
      </c>
      <c r="J9" s="23" t="inlineStr">
        <is>
          <t>Solicitada</t>
        </is>
      </c>
      <c r="K9" s="18" t="n">
        <v>46285</v>
      </c>
      <c r="L9" s="24">
        <f>IF(OR(B9="",C9="",D9="",J9="",D9&lt;=C9,OR(J9="Cancelada",J9="Recusada")),"",IF(SUMPRODUCT(($B$5:$B$124=B9)*($C$5:$C$124&lt;&gt;"")*($D$5:$D$124&lt;&gt;"")*($C$5:$C$124&lt;D9)*($D$5:$D$124&gt;C9)*($J$5:$J$124&lt;&gt;"Cancelada")*($J$5:$J$124&lt;&gt;"Recusada")*(ROW($B$5:$B$124)&lt;&gt;ROW(B9)))&gt;0,"CONFLITO","OK"))</f>
        <v/>
      </c>
      <c r="M9" s="24">
        <f>IF(A9="","",IF(H9="","PREENCHER",IF(OR(NOT(ISNUMBER(H9)),H9&lt;1),"REVISAR",IF(H9&gt;'Parâmetros'!$B$3,"EXCEDE","OK"))))</f>
        <v/>
      </c>
      <c r="N9" s="24">
        <f>IF(A9="","",IF(OR(C9="",D9=""),"PREENCHER",IF(OR(D9&lt;=C9,C9&lt;'Parâmetros'!$B$4,D9&gt;'Parâmetros'!$B$5,E9&gt;'Parâmetros'!$B$6),"FORA DA REGRA","OK")))</f>
        <v/>
      </c>
      <c r="O9" s="24">
        <f>IF(A9="","",IF(OR(B9="",K9=""),"PREENCHER",IF(B9-K9&lt;'Parâmetros'!$B$7,"ANTECEDÊNCIA INSUFICIENTE","OK")))</f>
        <v/>
      </c>
      <c r="P9" s="24">
        <f>IF(A9="","",IF(COUNTIF($A$5:$A$124,A9)&gt;1,"CÓDIGO DUPLICADO",IF(OR(B9="",C9="",D9="",F9="",G9="",H9="",J9="",K9=""),"INCOMPLETO","OK")))</f>
        <v/>
      </c>
      <c r="Q9" s="25">
        <f>IF(A9="","",IF(OR(J9="Cancelada",J9="Recusada"),"Sem ação",IF(J9="Concluída","Arquivada",IF(P9&lt;&gt;"OK","Completar/revisar cadastro",IF(L9="CONFLITO",IF(J9="Confirmada","Manter e revisar concorrente","Revisar conflito"),IF(OR(M9&lt;&gt;"OK",N9&lt;&gt;"OK",O9&lt;&gt;"OK"),"Revisar regras",IF(B9&lt;'Parâmetros'!$B$2,"Atualizar situação",IF(J9="Solicitada","Pode confirmar","Acompanhar"))))))))</f>
        <v/>
      </c>
      <c r="R9" s="26" t="inlineStr">
        <is>
          <t>Exemplo inteiramente fictício</t>
        </is>
      </c>
      <c r="S9" s="27">
        <f>IF(AND(J9="Confirmada",B9&gt;='Parâmetros'!$B$2,C9&lt;&gt;""),B9+C9,"")</f>
        <v/>
      </c>
    </row>
    <row r="10" ht="27" customHeight="1">
      <c r="A10" s="17" t="inlineStr">
        <is>
          <t>RES-FIC-006</t>
        </is>
      </c>
      <c r="B10" s="18" t="n">
        <v>46294</v>
      </c>
      <c r="C10" s="39" t="n">
        <v>0.75</v>
      </c>
      <c r="D10" s="39" t="n">
        <v>0.9166666666666666</v>
      </c>
      <c r="E10" s="20">
        <f>IF(OR(C10="",D10="",D10&lt;=C10),"",(D10-C10)*24)</f>
        <v/>
      </c>
      <c r="F10" s="17" t="inlineStr">
        <is>
          <t>Unidade Fictícia 606</t>
        </is>
      </c>
      <c r="G10" s="17" t="inlineStr">
        <is>
          <t>Pessoa Fictícia F</t>
        </is>
      </c>
      <c r="H10" s="21" t="n">
        <v>50</v>
      </c>
      <c r="I10" s="22">
        <f>IF(A10="","",'Parâmetros'!$B$3)</f>
        <v/>
      </c>
      <c r="J10" s="23" t="inlineStr">
        <is>
          <t>Cancelada</t>
        </is>
      </c>
      <c r="K10" s="18" t="n">
        <v>46280</v>
      </c>
      <c r="L10" s="24">
        <f>IF(OR(B10="",C10="",D10="",J10="",D10&lt;=C10,OR(J10="Cancelada",J10="Recusada")),"",IF(SUMPRODUCT(($B$5:$B$124=B10)*($C$5:$C$124&lt;&gt;"")*($D$5:$D$124&lt;&gt;"")*($C$5:$C$124&lt;D10)*($D$5:$D$124&gt;C10)*($J$5:$J$124&lt;&gt;"Cancelada")*($J$5:$J$124&lt;&gt;"Recusada")*(ROW($B$5:$B$124)&lt;&gt;ROW(B10)))&gt;0,"CONFLITO","OK"))</f>
        <v/>
      </c>
      <c r="M10" s="24">
        <f>IF(A10="","",IF(H10="","PREENCHER",IF(OR(NOT(ISNUMBER(H10)),H10&lt;1),"REVISAR",IF(H10&gt;'Parâmetros'!$B$3,"EXCEDE","OK"))))</f>
        <v/>
      </c>
      <c r="N10" s="24">
        <f>IF(A10="","",IF(OR(C10="",D10=""),"PREENCHER",IF(OR(D10&lt;=C10,C10&lt;'Parâmetros'!$B$4,D10&gt;'Parâmetros'!$B$5,E10&gt;'Parâmetros'!$B$6),"FORA DA REGRA","OK")))</f>
        <v/>
      </c>
      <c r="O10" s="24">
        <f>IF(A10="","",IF(OR(B10="",K10=""),"PREENCHER",IF(B10-K10&lt;'Parâmetros'!$B$7,"ANTECEDÊNCIA INSUFICIENTE","OK")))</f>
        <v/>
      </c>
      <c r="P10" s="24">
        <f>IF(A10="","",IF(COUNTIF($A$5:$A$124,A10)&gt;1,"CÓDIGO DUPLICADO",IF(OR(B10="",C10="",D10="",F10="",G10="",H10="",J10="",K10=""),"INCOMPLETO","OK")))</f>
        <v/>
      </c>
      <c r="Q10" s="25">
        <f>IF(A10="","",IF(OR(J10="Cancelada",J10="Recusada"),"Sem ação",IF(J10="Concluída","Arquivada",IF(P10&lt;&gt;"OK","Completar/revisar cadastro",IF(L10="CONFLITO",IF(J10="Confirmada","Manter e revisar concorrente","Revisar conflito"),IF(OR(M10&lt;&gt;"OK",N10&lt;&gt;"OK",O10&lt;&gt;"OK"),"Revisar regras",IF(B10&lt;'Parâmetros'!$B$2,"Atualizar situação",IF(J10="Solicitada","Pode confirmar","Acompanhar"))))))))</f>
        <v/>
      </c>
      <c r="R10" s="26" t="inlineStr">
        <is>
          <t>Exemplo inteiramente fictício</t>
        </is>
      </c>
      <c r="S10" s="27">
        <f>IF(AND(J10="Confirmada",B10&gt;='Parâmetros'!$B$2,C10&lt;&gt;""),B10+C10,"")</f>
        <v/>
      </c>
    </row>
    <row r="11" ht="27" customHeight="1">
      <c r="A11" s="17" t="inlineStr">
        <is>
          <t>RES-FIC-007</t>
        </is>
      </c>
      <c r="B11" s="18" t="n">
        <v>46294</v>
      </c>
      <c r="C11" s="39" t="n">
        <v>0.7916666666666666</v>
      </c>
      <c r="D11" s="39" t="n">
        <v>0.875</v>
      </c>
      <c r="E11" s="20">
        <f>IF(OR(C11="",D11="",D11&lt;=C11),"",(D11-C11)*24)</f>
        <v/>
      </c>
      <c r="F11" s="17" t="inlineStr">
        <is>
          <t>Unidade Fictícia 707</t>
        </is>
      </c>
      <c r="G11" s="17" t="inlineStr">
        <is>
          <t>Pessoa Fictícia G</t>
        </is>
      </c>
      <c r="H11" s="21" t="n">
        <v>45</v>
      </c>
      <c r="I11" s="22">
        <f>IF(A11="","",'Parâmetros'!$B$3)</f>
        <v/>
      </c>
      <c r="J11" s="23" t="inlineStr">
        <is>
          <t>Confirmada</t>
        </is>
      </c>
      <c r="K11" s="18" t="n">
        <v>46281</v>
      </c>
      <c r="L11" s="24">
        <f>IF(OR(B11="",C11="",D11="",J11="",D11&lt;=C11,OR(J11="Cancelada",J11="Recusada")),"",IF(SUMPRODUCT(($B$5:$B$124=B11)*($C$5:$C$124&lt;&gt;"")*($D$5:$D$124&lt;&gt;"")*($C$5:$C$124&lt;D11)*($D$5:$D$124&gt;C11)*($J$5:$J$124&lt;&gt;"Cancelada")*($J$5:$J$124&lt;&gt;"Recusada")*(ROW($B$5:$B$124)&lt;&gt;ROW(B11)))&gt;0,"CONFLITO","OK"))</f>
        <v/>
      </c>
      <c r="M11" s="24">
        <f>IF(A11="","",IF(H11="","PREENCHER",IF(OR(NOT(ISNUMBER(H11)),H11&lt;1),"REVISAR",IF(H11&gt;'Parâmetros'!$B$3,"EXCEDE","OK"))))</f>
        <v/>
      </c>
      <c r="N11" s="24">
        <f>IF(A11="","",IF(OR(C11="",D11=""),"PREENCHER",IF(OR(D11&lt;=C11,C11&lt;'Parâmetros'!$B$4,D11&gt;'Parâmetros'!$B$5,E11&gt;'Parâmetros'!$B$6),"FORA DA REGRA","OK")))</f>
        <v/>
      </c>
      <c r="O11" s="24">
        <f>IF(A11="","",IF(OR(B11="",K11=""),"PREENCHER",IF(B11-K11&lt;'Parâmetros'!$B$7,"ANTECEDÊNCIA INSUFICIENTE","OK")))</f>
        <v/>
      </c>
      <c r="P11" s="24">
        <f>IF(A11="","",IF(COUNTIF($A$5:$A$124,A11)&gt;1,"CÓDIGO DUPLICADO",IF(OR(B11="",C11="",D11="",F11="",G11="",H11="",J11="",K11=""),"INCOMPLETO","OK")))</f>
        <v/>
      </c>
      <c r="Q11" s="25">
        <f>IF(A11="","",IF(OR(J11="Cancelada",J11="Recusada"),"Sem ação",IF(J11="Concluída","Arquivada",IF(P11&lt;&gt;"OK","Completar/revisar cadastro",IF(L11="CONFLITO",IF(J11="Confirmada","Manter e revisar concorrente","Revisar conflito"),IF(OR(M11&lt;&gt;"OK",N11&lt;&gt;"OK",O11&lt;&gt;"OK"),"Revisar regras",IF(B11&lt;'Parâmetros'!$B$2,"Atualizar situação",IF(J11="Solicitada","Pode confirmar","Acompanhar"))))))))</f>
        <v/>
      </c>
      <c r="R11" s="26" t="inlineStr">
        <is>
          <t>Exemplo inteiramente fictício</t>
        </is>
      </c>
      <c r="S11" s="27">
        <f>IF(AND(J11="Confirmada",B11&gt;='Parâmetros'!$B$2,C11&lt;&gt;""),B11+C11,"")</f>
        <v/>
      </c>
    </row>
    <row r="12" ht="27" customHeight="1">
      <c r="A12" s="17" t="inlineStr">
        <is>
          <t>RES-FIC-008</t>
        </is>
      </c>
      <c r="B12" s="18" t="n">
        <v>46285</v>
      </c>
      <c r="C12" s="39" t="n">
        <v>0.4166666666666667</v>
      </c>
      <c r="D12" s="39" t="n">
        <v>0.5833333333333334</v>
      </c>
      <c r="E12" s="20">
        <f>IF(OR(C12="",D12="",D12&lt;=C12),"",(D12-C12)*24)</f>
        <v/>
      </c>
      <c r="F12" s="17" t="inlineStr">
        <is>
          <t>Unidade Fictícia 808</t>
        </is>
      </c>
      <c r="G12" s="17" t="inlineStr">
        <is>
          <t>Pessoa Fictícia H</t>
        </is>
      </c>
      <c r="H12" s="21" t="n">
        <v>25</v>
      </c>
      <c r="I12" s="22">
        <f>IF(A12="","",'Parâmetros'!$B$3)</f>
        <v/>
      </c>
      <c r="J12" s="23" t="inlineStr">
        <is>
          <t>Solicitada</t>
        </is>
      </c>
      <c r="K12" s="18" t="n">
        <v>46284</v>
      </c>
      <c r="L12" s="24">
        <f>IF(OR(B12="",C12="",D12="",J12="",D12&lt;=C12,OR(J12="Cancelada",J12="Recusada")),"",IF(SUMPRODUCT(($B$5:$B$124=B12)*($C$5:$C$124&lt;&gt;"")*($D$5:$D$124&lt;&gt;"")*($C$5:$C$124&lt;D12)*($D$5:$D$124&gt;C12)*($J$5:$J$124&lt;&gt;"Cancelada")*($J$5:$J$124&lt;&gt;"Recusada")*(ROW($B$5:$B$124)&lt;&gt;ROW(B12)))&gt;0,"CONFLITO","OK"))</f>
        <v/>
      </c>
      <c r="M12" s="24">
        <f>IF(A12="","",IF(H12="","PREENCHER",IF(OR(NOT(ISNUMBER(H12)),H12&lt;1),"REVISAR",IF(H12&gt;'Parâmetros'!$B$3,"EXCEDE","OK"))))</f>
        <v/>
      </c>
      <c r="N12" s="24">
        <f>IF(A12="","",IF(OR(C12="",D12=""),"PREENCHER",IF(OR(D12&lt;=C12,C12&lt;'Parâmetros'!$B$4,D12&gt;'Parâmetros'!$B$5,E12&gt;'Parâmetros'!$B$6),"FORA DA REGRA","OK")))</f>
        <v/>
      </c>
      <c r="O12" s="24">
        <f>IF(A12="","",IF(OR(B12="",K12=""),"PREENCHER",IF(B12-K12&lt;'Parâmetros'!$B$7,"ANTECEDÊNCIA INSUFICIENTE","OK")))</f>
        <v/>
      </c>
      <c r="P12" s="24">
        <f>IF(A12="","",IF(COUNTIF($A$5:$A$124,A12)&gt;1,"CÓDIGO DUPLICADO",IF(OR(B12="",C12="",D12="",F12="",G12="",H12="",J12="",K12=""),"INCOMPLETO","OK")))</f>
        <v/>
      </c>
      <c r="Q12" s="25">
        <f>IF(A12="","",IF(OR(J12="Cancelada",J12="Recusada"),"Sem ação",IF(J12="Concluída","Arquivada",IF(P12&lt;&gt;"OK","Completar/revisar cadastro",IF(L12="CONFLITO",IF(J12="Confirmada","Manter e revisar concorrente","Revisar conflito"),IF(OR(M12&lt;&gt;"OK",N12&lt;&gt;"OK",O12&lt;&gt;"OK"),"Revisar regras",IF(B12&lt;'Parâmetros'!$B$2,"Atualizar situação",IF(J12="Solicitada","Pode confirmar","Acompanhar"))))))))</f>
        <v/>
      </c>
      <c r="R12" s="26" t="inlineStr">
        <is>
          <t>Exemplo inteiramente fictício</t>
        </is>
      </c>
      <c r="S12" s="27">
        <f>IF(AND(J12="Confirmada",B12&gt;='Parâmetros'!$B$2,C12&lt;&gt;""),B12+C12,"")</f>
        <v/>
      </c>
    </row>
    <row r="13" ht="27" customHeight="1">
      <c r="A13" s="17" t="inlineStr">
        <is>
          <t>RES-FIC-009</t>
        </is>
      </c>
      <c r="B13" s="18" t="n">
        <v>46283</v>
      </c>
      <c r="C13" s="39" t="n">
        <v>0.75</v>
      </c>
      <c r="D13" s="39" t="n">
        <v>0.875</v>
      </c>
      <c r="E13" s="20">
        <f>IF(OR(C13="",D13="",D13&lt;=C13),"",(D13-C13)*24)</f>
        <v/>
      </c>
      <c r="F13" s="17" t="inlineStr">
        <is>
          <t>Unidade Fictícia 909</t>
        </is>
      </c>
      <c r="G13" s="17" t="inlineStr">
        <is>
          <t>Pessoa Fictícia I</t>
        </is>
      </c>
      <c r="H13" s="21" t="n">
        <v>35</v>
      </c>
      <c r="I13" s="22">
        <f>IF(A13="","",'Parâmetros'!$B$3)</f>
        <v/>
      </c>
      <c r="J13" s="23" t="inlineStr">
        <is>
          <t>Confirmada</t>
        </is>
      </c>
      <c r="K13" s="18" t="n">
        <v>46275</v>
      </c>
      <c r="L13" s="24">
        <f>IF(OR(B13="",C13="",D13="",J13="",D13&lt;=C13,OR(J13="Cancelada",J13="Recusada")),"",IF(SUMPRODUCT(($B$5:$B$124=B13)*($C$5:$C$124&lt;&gt;"")*($D$5:$D$124&lt;&gt;"")*($C$5:$C$124&lt;D13)*($D$5:$D$124&gt;C13)*($J$5:$J$124&lt;&gt;"Cancelada")*($J$5:$J$124&lt;&gt;"Recusada")*(ROW($B$5:$B$124)&lt;&gt;ROW(B13)))&gt;0,"CONFLITO","OK"))</f>
        <v/>
      </c>
      <c r="M13" s="24">
        <f>IF(A13="","",IF(H13="","PREENCHER",IF(OR(NOT(ISNUMBER(H13)),H13&lt;1),"REVISAR",IF(H13&gt;'Parâmetros'!$B$3,"EXCEDE","OK"))))</f>
        <v/>
      </c>
      <c r="N13" s="24">
        <f>IF(A13="","",IF(OR(C13="",D13=""),"PREENCHER",IF(OR(D13&lt;=C13,C13&lt;'Parâmetros'!$B$4,D13&gt;'Parâmetros'!$B$5,E13&gt;'Parâmetros'!$B$6),"FORA DA REGRA","OK")))</f>
        <v/>
      </c>
      <c r="O13" s="24">
        <f>IF(A13="","",IF(OR(B13="",K13=""),"PREENCHER",IF(B13-K13&lt;'Parâmetros'!$B$7,"ANTECEDÊNCIA INSUFICIENTE","OK")))</f>
        <v/>
      </c>
      <c r="P13" s="24">
        <f>IF(A13="","",IF(COUNTIF($A$5:$A$124,A13)&gt;1,"CÓDIGO DUPLICADO",IF(OR(B13="",C13="",D13="",F13="",G13="",H13="",J13="",K13=""),"INCOMPLETO","OK")))</f>
        <v/>
      </c>
      <c r="Q13" s="25">
        <f>IF(A13="","",IF(OR(J13="Cancelada",J13="Recusada"),"Sem ação",IF(J13="Concluída","Arquivada",IF(P13&lt;&gt;"OK","Completar/revisar cadastro",IF(L13="CONFLITO",IF(J13="Confirmada","Manter e revisar concorrente","Revisar conflito"),IF(OR(M13&lt;&gt;"OK",N13&lt;&gt;"OK",O13&lt;&gt;"OK"),"Revisar regras",IF(B13&lt;'Parâmetros'!$B$2,"Atualizar situação",IF(J13="Solicitada","Pode confirmar","Acompanhar"))))))))</f>
        <v/>
      </c>
      <c r="R13" s="26" t="inlineStr">
        <is>
          <t>Exemplo inteiramente fictício</t>
        </is>
      </c>
      <c r="S13" s="27">
        <f>IF(AND(J13="Confirmada",B13&gt;='Parâmetros'!$B$2,C13&lt;&gt;""),B13+C13,"")</f>
        <v/>
      </c>
    </row>
    <row r="14" ht="27" customHeight="1">
      <c r="A14" s="17" t="inlineStr">
        <is>
          <t>RES-FIC-010</t>
        </is>
      </c>
      <c r="B14" s="18" t="n">
        <v>46299</v>
      </c>
      <c r="C14" s="39" t="n">
        <v>0.4583333333333333</v>
      </c>
      <c r="D14" s="39" t="n">
        <v>0.625</v>
      </c>
      <c r="E14" s="20">
        <f>IF(OR(C14="",D14="",D14&lt;=C14),"",(D14-C14)*24)</f>
        <v/>
      </c>
      <c r="F14" s="17" t="inlineStr">
        <is>
          <t>Unidade Fictícia 910</t>
        </is>
      </c>
      <c r="G14" s="17" t="inlineStr">
        <is>
          <t>Pessoa Fictícia J</t>
        </is>
      </c>
      <c r="H14" s="21" t="n">
        <v>35</v>
      </c>
      <c r="I14" s="22">
        <f>IF(A14="","",'Parâmetros'!$B$3)</f>
        <v/>
      </c>
      <c r="J14" s="23" t="inlineStr">
        <is>
          <t>Solicitada</t>
        </is>
      </c>
      <c r="K14" s="18" t="n">
        <v>46284</v>
      </c>
      <c r="L14" s="24">
        <f>IF(OR(B14="",C14="",D14="",J14="",D14&lt;=C14,OR(J14="Cancelada",J14="Recusada")),"",IF(SUMPRODUCT(($B$5:$B$124=B14)*($C$5:$C$124&lt;&gt;"")*($D$5:$D$124&lt;&gt;"")*($C$5:$C$124&lt;D14)*($D$5:$D$124&gt;C14)*($J$5:$J$124&lt;&gt;"Cancelada")*($J$5:$J$124&lt;&gt;"Recusada")*(ROW($B$5:$B$124)&lt;&gt;ROW(B14)))&gt;0,"CONFLITO","OK"))</f>
        <v/>
      </c>
      <c r="M14" s="24">
        <f>IF(A14="","",IF(H14="","PREENCHER",IF(OR(NOT(ISNUMBER(H14)),H14&lt;1),"REVISAR",IF(H14&gt;'Parâmetros'!$B$3,"EXCEDE","OK"))))</f>
        <v/>
      </c>
      <c r="N14" s="24">
        <f>IF(A14="","",IF(OR(C14="",D14=""),"PREENCHER",IF(OR(D14&lt;=C14,C14&lt;'Parâmetros'!$B$4,D14&gt;'Parâmetros'!$B$5,E14&gt;'Parâmetros'!$B$6),"FORA DA REGRA","OK")))</f>
        <v/>
      </c>
      <c r="O14" s="24">
        <f>IF(A14="","",IF(OR(B14="",K14=""),"PREENCHER",IF(B14-K14&lt;'Parâmetros'!$B$7,"ANTECEDÊNCIA INSUFICIENTE","OK")))</f>
        <v/>
      </c>
      <c r="P14" s="24">
        <f>IF(A14="","",IF(COUNTIF($A$5:$A$124,A14)&gt;1,"CÓDIGO DUPLICADO",IF(OR(B14="",C14="",D14="",F14="",G14="",H14="",J14="",K14=""),"INCOMPLETO","OK")))</f>
        <v/>
      </c>
      <c r="Q14" s="25">
        <f>IF(A14="","",IF(OR(J14="Cancelada",J14="Recusada"),"Sem ação",IF(J14="Concluída","Arquivada",IF(P14&lt;&gt;"OK","Completar/revisar cadastro",IF(L14="CONFLITO",IF(J14="Confirmada","Manter e revisar concorrente","Revisar conflito"),IF(OR(M14&lt;&gt;"OK",N14&lt;&gt;"OK",O14&lt;&gt;"OK"),"Revisar regras",IF(B14&lt;'Parâmetros'!$B$2,"Atualizar situação",IF(J14="Solicitada","Pode confirmar","Acompanhar"))))))))</f>
        <v/>
      </c>
      <c r="R14" s="26" t="inlineStr">
        <is>
          <t>Exemplo inteiramente fictício</t>
        </is>
      </c>
      <c r="S14" s="27">
        <f>IF(AND(J14="Confirmada",B14&gt;='Parâmetros'!$B$2,C14&lt;&gt;""),B14+C14,"")</f>
        <v/>
      </c>
    </row>
    <row r="15" ht="27" customHeight="1">
      <c r="A15" s="17" t="inlineStr">
        <is>
          <t>RES-FIC-011</t>
        </is>
      </c>
      <c r="B15" s="18" t="n">
        <v>46282</v>
      </c>
      <c r="C15" s="39" t="n">
        <v>0.7083333333333334</v>
      </c>
      <c r="D15" s="39" t="n">
        <v>0.8333333333333334</v>
      </c>
      <c r="E15" s="20">
        <f>IF(OR(C15="",D15="",D15&lt;=C15),"",(D15-C15)*24)</f>
        <v/>
      </c>
      <c r="F15" s="17" t="inlineStr">
        <is>
          <t>Unidade Fictícia 111</t>
        </is>
      </c>
      <c r="G15" s="17" t="inlineStr">
        <is>
          <t>Pessoa Fictícia K</t>
        </is>
      </c>
      <c r="H15" s="21" t="n">
        <v>30</v>
      </c>
      <c r="I15" s="22">
        <f>IF(A15="","",'Parâmetros'!$B$3)</f>
        <v/>
      </c>
      <c r="J15" s="23" t="inlineStr">
        <is>
          <t>Concluída</t>
        </is>
      </c>
      <c r="K15" s="18" t="n">
        <v>46273</v>
      </c>
      <c r="L15" s="24">
        <f>IF(OR(B15="",C15="",D15="",J15="",D15&lt;=C15,OR(J15="Cancelada",J15="Recusada")),"",IF(SUMPRODUCT(($B$5:$B$124=B15)*($C$5:$C$124&lt;&gt;"")*($D$5:$D$124&lt;&gt;"")*($C$5:$C$124&lt;D15)*($D$5:$D$124&gt;C15)*($J$5:$J$124&lt;&gt;"Cancelada")*($J$5:$J$124&lt;&gt;"Recusada")*(ROW($B$5:$B$124)&lt;&gt;ROW(B15)))&gt;0,"CONFLITO","OK"))</f>
        <v/>
      </c>
      <c r="M15" s="24">
        <f>IF(A15="","",IF(H15="","PREENCHER",IF(OR(NOT(ISNUMBER(H15)),H15&lt;1),"REVISAR",IF(H15&gt;'Parâmetros'!$B$3,"EXCEDE","OK"))))</f>
        <v/>
      </c>
      <c r="N15" s="24">
        <f>IF(A15="","",IF(OR(C15="",D15=""),"PREENCHER",IF(OR(D15&lt;=C15,C15&lt;'Parâmetros'!$B$4,D15&gt;'Parâmetros'!$B$5,E15&gt;'Parâmetros'!$B$6),"FORA DA REGRA","OK")))</f>
        <v/>
      </c>
      <c r="O15" s="24">
        <f>IF(A15="","",IF(OR(B15="",K15=""),"PREENCHER",IF(B15-K15&lt;'Parâmetros'!$B$7,"ANTECEDÊNCIA INSUFICIENTE","OK")))</f>
        <v/>
      </c>
      <c r="P15" s="24">
        <f>IF(A15="","",IF(COUNTIF($A$5:$A$124,A15)&gt;1,"CÓDIGO DUPLICADO",IF(OR(B15="",C15="",D15="",F15="",G15="",H15="",J15="",K15=""),"INCOMPLETO","OK")))</f>
        <v/>
      </c>
      <c r="Q15" s="25">
        <f>IF(A15="","",IF(OR(J15="Cancelada",J15="Recusada"),"Sem ação",IF(J15="Concluída","Arquivada",IF(P15&lt;&gt;"OK","Completar/revisar cadastro",IF(L15="CONFLITO",IF(J15="Confirmada","Manter e revisar concorrente","Revisar conflito"),IF(OR(M15&lt;&gt;"OK",N15&lt;&gt;"OK",O15&lt;&gt;"OK"),"Revisar regras",IF(B15&lt;'Parâmetros'!$B$2,"Atualizar situação",IF(J15="Solicitada","Pode confirmar","Acompanhar"))))))))</f>
        <v/>
      </c>
      <c r="R15" s="26" t="inlineStr">
        <is>
          <t>Exemplo inteiramente fictício</t>
        </is>
      </c>
      <c r="S15" s="27">
        <f>IF(AND(J15="Confirmada",B15&gt;='Parâmetros'!$B$2,C15&lt;&gt;""),B15+C15,"")</f>
        <v/>
      </c>
    </row>
    <row r="16" ht="27" customHeight="1">
      <c r="A16" s="17" t="n"/>
      <c r="B16" s="18" t="n"/>
      <c r="C16" s="39" t="n"/>
      <c r="D16" s="39" t="n"/>
      <c r="E16" s="20">
        <f>IF(OR(C16="",D16="",D16&lt;=C16),"",(D16-C16)*24)</f>
        <v/>
      </c>
      <c r="F16" s="17" t="n"/>
      <c r="G16" s="17" t="n"/>
      <c r="H16" s="21" t="n"/>
      <c r="I16" s="22">
        <f>IF(A16="","",'Parâmetros'!$B$3)</f>
        <v/>
      </c>
      <c r="J16" s="23" t="n"/>
      <c r="K16" s="18" t="n"/>
      <c r="L16" s="24">
        <f>IF(OR(B16="",C16="",D16="",J16="",D16&lt;=C16,OR(J16="Cancelada",J16="Recusada")),"",IF(SUMPRODUCT(($B$5:$B$124=B16)*($C$5:$C$124&lt;&gt;"")*($D$5:$D$124&lt;&gt;"")*($C$5:$C$124&lt;D16)*($D$5:$D$124&gt;C16)*($J$5:$J$124&lt;&gt;"Cancelada")*($J$5:$J$124&lt;&gt;"Recusada")*(ROW($B$5:$B$124)&lt;&gt;ROW(B16)))&gt;0,"CONFLITO","OK"))</f>
        <v/>
      </c>
      <c r="M16" s="24">
        <f>IF(A16="","",IF(H16="","PREENCHER",IF(OR(NOT(ISNUMBER(H16)),H16&lt;1),"REVISAR",IF(H16&gt;'Parâmetros'!$B$3,"EXCEDE","OK"))))</f>
        <v/>
      </c>
      <c r="N16" s="24">
        <f>IF(A16="","",IF(OR(C16="",D16=""),"PREENCHER",IF(OR(D16&lt;=C16,C16&lt;'Parâmetros'!$B$4,D16&gt;'Parâmetros'!$B$5,E16&gt;'Parâmetros'!$B$6),"FORA DA REGRA","OK")))</f>
        <v/>
      </c>
      <c r="O16" s="24">
        <f>IF(A16="","",IF(OR(B16="",K16=""),"PREENCHER",IF(B16-K16&lt;'Parâmetros'!$B$7,"ANTECEDÊNCIA INSUFICIENTE","OK")))</f>
        <v/>
      </c>
      <c r="P16" s="24">
        <f>IF(A16="","",IF(COUNTIF($A$5:$A$124,A16)&gt;1,"CÓDIGO DUPLICADO",IF(OR(B16="",C16="",D16="",F16="",G16="",H16="",J16="",K16=""),"INCOMPLETO","OK")))</f>
        <v/>
      </c>
      <c r="Q16" s="25">
        <f>IF(A16="","",IF(OR(J16="Cancelada",J16="Recusada"),"Sem ação",IF(J16="Concluída","Arquivada",IF(P16&lt;&gt;"OK","Completar/revisar cadastro",IF(L16="CONFLITO",IF(J16="Confirmada","Manter e revisar concorrente","Revisar conflito"),IF(OR(M16&lt;&gt;"OK",N16&lt;&gt;"OK",O16&lt;&gt;"OK"),"Revisar regras",IF(B16&lt;'Parâmetros'!$B$2,"Atualizar situação",IF(J16="Solicitada","Pode confirmar","Acompanhar"))))))))</f>
        <v/>
      </c>
      <c r="R16" s="26" t="n"/>
      <c r="S16" s="27">
        <f>IF(AND(J16="Confirmada",B16&gt;='Parâmetros'!$B$2,C16&lt;&gt;""),B16+C16,"")</f>
        <v/>
      </c>
    </row>
    <row r="17" ht="27" customHeight="1">
      <c r="A17" s="17" t="n"/>
      <c r="B17" s="18" t="n"/>
      <c r="C17" s="39" t="n"/>
      <c r="D17" s="39" t="n"/>
      <c r="E17" s="20">
        <f>IF(OR(C17="",D17="",D17&lt;=C17),"",(D17-C17)*24)</f>
        <v/>
      </c>
      <c r="F17" s="17" t="n"/>
      <c r="G17" s="17" t="n"/>
      <c r="H17" s="21" t="n"/>
      <c r="I17" s="22">
        <f>IF(A17="","",'Parâmetros'!$B$3)</f>
        <v/>
      </c>
      <c r="J17" s="23" t="n"/>
      <c r="K17" s="18" t="n"/>
      <c r="L17" s="24">
        <f>IF(OR(B17="",C17="",D17="",J17="",D17&lt;=C17,OR(J17="Cancelada",J17="Recusada")),"",IF(SUMPRODUCT(($B$5:$B$124=B17)*($C$5:$C$124&lt;&gt;"")*($D$5:$D$124&lt;&gt;"")*($C$5:$C$124&lt;D17)*($D$5:$D$124&gt;C17)*($J$5:$J$124&lt;&gt;"Cancelada")*($J$5:$J$124&lt;&gt;"Recusada")*(ROW($B$5:$B$124)&lt;&gt;ROW(B17)))&gt;0,"CONFLITO","OK"))</f>
        <v/>
      </c>
      <c r="M17" s="24">
        <f>IF(A17="","",IF(H17="","PREENCHER",IF(OR(NOT(ISNUMBER(H17)),H17&lt;1),"REVISAR",IF(H17&gt;'Parâmetros'!$B$3,"EXCEDE","OK"))))</f>
        <v/>
      </c>
      <c r="N17" s="24">
        <f>IF(A17="","",IF(OR(C17="",D17=""),"PREENCHER",IF(OR(D17&lt;=C17,C17&lt;'Parâmetros'!$B$4,D17&gt;'Parâmetros'!$B$5,E17&gt;'Parâmetros'!$B$6),"FORA DA REGRA","OK")))</f>
        <v/>
      </c>
      <c r="O17" s="24">
        <f>IF(A17="","",IF(OR(B17="",K17=""),"PREENCHER",IF(B17-K17&lt;'Parâmetros'!$B$7,"ANTECEDÊNCIA INSUFICIENTE","OK")))</f>
        <v/>
      </c>
      <c r="P17" s="24">
        <f>IF(A17="","",IF(COUNTIF($A$5:$A$124,A17)&gt;1,"CÓDIGO DUPLICADO",IF(OR(B17="",C17="",D17="",F17="",G17="",H17="",J17="",K17=""),"INCOMPLETO","OK")))</f>
        <v/>
      </c>
      <c r="Q17" s="25">
        <f>IF(A17="","",IF(OR(J17="Cancelada",J17="Recusada"),"Sem ação",IF(J17="Concluída","Arquivada",IF(P17&lt;&gt;"OK","Completar/revisar cadastro",IF(L17="CONFLITO",IF(J17="Confirmada","Manter e revisar concorrente","Revisar conflito"),IF(OR(M17&lt;&gt;"OK",N17&lt;&gt;"OK",O17&lt;&gt;"OK"),"Revisar regras",IF(B17&lt;'Parâmetros'!$B$2,"Atualizar situação",IF(J17="Solicitada","Pode confirmar","Acompanhar"))))))))</f>
        <v/>
      </c>
      <c r="R17" s="26" t="n"/>
      <c r="S17" s="27">
        <f>IF(AND(J17="Confirmada",B17&gt;='Parâmetros'!$B$2,C17&lt;&gt;""),B17+C17,"")</f>
        <v/>
      </c>
    </row>
    <row r="18" ht="27" customHeight="1">
      <c r="A18" s="17" t="n"/>
      <c r="B18" s="18" t="n"/>
      <c r="C18" s="39" t="n"/>
      <c r="D18" s="39" t="n"/>
      <c r="E18" s="20">
        <f>IF(OR(C18="",D18="",D18&lt;=C18),"",(D18-C18)*24)</f>
        <v/>
      </c>
      <c r="F18" s="17" t="n"/>
      <c r="G18" s="17" t="n"/>
      <c r="H18" s="21" t="n"/>
      <c r="I18" s="22">
        <f>IF(A18="","",'Parâmetros'!$B$3)</f>
        <v/>
      </c>
      <c r="J18" s="23" t="n"/>
      <c r="K18" s="18" t="n"/>
      <c r="L18" s="24">
        <f>IF(OR(B18="",C18="",D18="",J18="",D18&lt;=C18,OR(J18="Cancelada",J18="Recusada")),"",IF(SUMPRODUCT(($B$5:$B$124=B18)*($C$5:$C$124&lt;&gt;"")*($D$5:$D$124&lt;&gt;"")*($C$5:$C$124&lt;D18)*($D$5:$D$124&gt;C18)*($J$5:$J$124&lt;&gt;"Cancelada")*($J$5:$J$124&lt;&gt;"Recusada")*(ROW($B$5:$B$124)&lt;&gt;ROW(B18)))&gt;0,"CONFLITO","OK"))</f>
        <v/>
      </c>
      <c r="M18" s="24">
        <f>IF(A18="","",IF(H18="","PREENCHER",IF(OR(NOT(ISNUMBER(H18)),H18&lt;1),"REVISAR",IF(H18&gt;'Parâmetros'!$B$3,"EXCEDE","OK"))))</f>
        <v/>
      </c>
      <c r="N18" s="24">
        <f>IF(A18="","",IF(OR(C18="",D18=""),"PREENCHER",IF(OR(D18&lt;=C18,C18&lt;'Parâmetros'!$B$4,D18&gt;'Parâmetros'!$B$5,E18&gt;'Parâmetros'!$B$6),"FORA DA REGRA","OK")))</f>
        <v/>
      </c>
      <c r="O18" s="24">
        <f>IF(A18="","",IF(OR(B18="",K18=""),"PREENCHER",IF(B18-K18&lt;'Parâmetros'!$B$7,"ANTECEDÊNCIA INSUFICIENTE","OK")))</f>
        <v/>
      </c>
      <c r="P18" s="24">
        <f>IF(A18="","",IF(COUNTIF($A$5:$A$124,A18)&gt;1,"CÓDIGO DUPLICADO",IF(OR(B18="",C18="",D18="",F18="",G18="",H18="",J18="",K18=""),"INCOMPLETO","OK")))</f>
        <v/>
      </c>
      <c r="Q18" s="25">
        <f>IF(A18="","",IF(OR(J18="Cancelada",J18="Recusada"),"Sem ação",IF(J18="Concluída","Arquivada",IF(P18&lt;&gt;"OK","Completar/revisar cadastro",IF(L18="CONFLITO",IF(J18="Confirmada","Manter e revisar concorrente","Revisar conflito"),IF(OR(M18&lt;&gt;"OK",N18&lt;&gt;"OK",O18&lt;&gt;"OK"),"Revisar regras",IF(B18&lt;'Parâmetros'!$B$2,"Atualizar situação",IF(J18="Solicitada","Pode confirmar","Acompanhar"))))))))</f>
        <v/>
      </c>
      <c r="R18" s="26" t="n"/>
      <c r="S18" s="27">
        <f>IF(AND(J18="Confirmada",B18&gt;='Parâmetros'!$B$2,C18&lt;&gt;""),B18+C18,"")</f>
        <v/>
      </c>
    </row>
    <row r="19" ht="27" customHeight="1">
      <c r="A19" s="17" t="n"/>
      <c r="B19" s="18" t="n"/>
      <c r="C19" s="39" t="n"/>
      <c r="D19" s="39" t="n"/>
      <c r="E19" s="20">
        <f>IF(OR(C19="",D19="",D19&lt;=C19),"",(D19-C19)*24)</f>
        <v/>
      </c>
      <c r="F19" s="17" t="n"/>
      <c r="G19" s="17" t="n"/>
      <c r="H19" s="21" t="n"/>
      <c r="I19" s="22">
        <f>IF(A19="","",'Parâmetros'!$B$3)</f>
        <v/>
      </c>
      <c r="J19" s="23" t="n"/>
      <c r="K19" s="18" t="n"/>
      <c r="L19" s="24">
        <f>IF(OR(B19="",C19="",D19="",J19="",D19&lt;=C19,OR(J19="Cancelada",J19="Recusada")),"",IF(SUMPRODUCT(($B$5:$B$124=B19)*($C$5:$C$124&lt;&gt;"")*($D$5:$D$124&lt;&gt;"")*($C$5:$C$124&lt;D19)*($D$5:$D$124&gt;C19)*($J$5:$J$124&lt;&gt;"Cancelada")*($J$5:$J$124&lt;&gt;"Recusada")*(ROW($B$5:$B$124)&lt;&gt;ROW(B19)))&gt;0,"CONFLITO","OK"))</f>
        <v/>
      </c>
      <c r="M19" s="24">
        <f>IF(A19="","",IF(H19="","PREENCHER",IF(OR(NOT(ISNUMBER(H19)),H19&lt;1),"REVISAR",IF(H19&gt;'Parâmetros'!$B$3,"EXCEDE","OK"))))</f>
        <v/>
      </c>
      <c r="N19" s="24">
        <f>IF(A19="","",IF(OR(C19="",D19=""),"PREENCHER",IF(OR(D19&lt;=C19,C19&lt;'Parâmetros'!$B$4,D19&gt;'Parâmetros'!$B$5,E19&gt;'Parâmetros'!$B$6),"FORA DA REGRA","OK")))</f>
        <v/>
      </c>
      <c r="O19" s="24">
        <f>IF(A19="","",IF(OR(B19="",K19=""),"PREENCHER",IF(B19-K19&lt;'Parâmetros'!$B$7,"ANTECEDÊNCIA INSUFICIENTE","OK")))</f>
        <v/>
      </c>
      <c r="P19" s="24">
        <f>IF(A19="","",IF(COUNTIF($A$5:$A$124,A19)&gt;1,"CÓDIGO DUPLICADO",IF(OR(B19="",C19="",D19="",F19="",G19="",H19="",J19="",K19=""),"INCOMPLETO","OK")))</f>
        <v/>
      </c>
      <c r="Q19" s="25">
        <f>IF(A19="","",IF(OR(J19="Cancelada",J19="Recusada"),"Sem ação",IF(J19="Concluída","Arquivada",IF(P19&lt;&gt;"OK","Completar/revisar cadastro",IF(L19="CONFLITO",IF(J19="Confirmada","Manter e revisar concorrente","Revisar conflito"),IF(OR(M19&lt;&gt;"OK",N19&lt;&gt;"OK",O19&lt;&gt;"OK"),"Revisar regras",IF(B19&lt;'Parâmetros'!$B$2,"Atualizar situação",IF(J19="Solicitada","Pode confirmar","Acompanhar"))))))))</f>
        <v/>
      </c>
      <c r="R19" s="26" t="n"/>
      <c r="S19" s="27">
        <f>IF(AND(J19="Confirmada",B19&gt;='Parâmetros'!$B$2,C19&lt;&gt;""),B19+C19,"")</f>
        <v/>
      </c>
    </row>
    <row r="20" ht="27" customHeight="1">
      <c r="A20" s="17" t="n"/>
      <c r="B20" s="18" t="n"/>
      <c r="C20" s="39" t="n"/>
      <c r="D20" s="39" t="n"/>
      <c r="E20" s="20">
        <f>IF(OR(C20="",D20="",D20&lt;=C20),"",(D20-C20)*24)</f>
        <v/>
      </c>
      <c r="F20" s="17" t="n"/>
      <c r="G20" s="17" t="n"/>
      <c r="H20" s="21" t="n"/>
      <c r="I20" s="22">
        <f>IF(A20="","",'Parâmetros'!$B$3)</f>
        <v/>
      </c>
      <c r="J20" s="23" t="n"/>
      <c r="K20" s="18" t="n"/>
      <c r="L20" s="24">
        <f>IF(OR(B20="",C20="",D20="",J20="",D20&lt;=C20,OR(J20="Cancelada",J20="Recusada")),"",IF(SUMPRODUCT(($B$5:$B$124=B20)*($C$5:$C$124&lt;&gt;"")*($D$5:$D$124&lt;&gt;"")*($C$5:$C$124&lt;D20)*($D$5:$D$124&gt;C20)*($J$5:$J$124&lt;&gt;"Cancelada")*($J$5:$J$124&lt;&gt;"Recusada")*(ROW($B$5:$B$124)&lt;&gt;ROW(B20)))&gt;0,"CONFLITO","OK"))</f>
        <v/>
      </c>
      <c r="M20" s="24">
        <f>IF(A20="","",IF(H20="","PREENCHER",IF(OR(NOT(ISNUMBER(H20)),H20&lt;1),"REVISAR",IF(H20&gt;'Parâmetros'!$B$3,"EXCEDE","OK"))))</f>
        <v/>
      </c>
      <c r="N20" s="24">
        <f>IF(A20="","",IF(OR(C20="",D20=""),"PREENCHER",IF(OR(D20&lt;=C20,C20&lt;'Parâmetros'!$B$4,D20&gt;'Parâmetros'!$B$5,E20&gt;'Parâmetros'!$B$6),"FORA DA REGRA","OK")))</f>
        <v/>
      </c>
      <c r="O20" s="24">
        <f>IF(A20="","",IF(OR(B20="",K20=""),"PREENCHER",IF(B20-K20&lt;'Parâmetros'!$B$7,"ANTECEDÊNCIA INSUFICIENTE","OK")))</f>
        <v/>
      </c>
      <c r="P20" s="24">
        <f>IF(A20="","",IF(COUNTIF($A$5:$A$124,A20)&gt;1,"CÓDIGO DUPLICADO",IF(OR(B20="",C20="",D20="",F20="",G20="",H20="",J20="",K20=""),"INCOMPLETO","OK")))</f>
        <v/>
      </c>
      <c r="Q20" s="25">
        <f>IF(A20="","",IF(OR(J20="Cancelada",J20="Recusada"),"Sem ação",IF(J20="Concluída","Arquivada",IF(P20&lt;&gt;"OK","Completar/revisar cadastro",IF(L20="CONFLITO",IF(J20="Confirmada","Manter e revisar concorrente","Revisar conflito"),IF(OR(M20&lt;&gt;"OK",N20&lt;&gt;"OK",O20&lt;&gt;"OK"),"Revisar regras",IF(B20&lt;'Parâmetros'!$B$2,"Atualizar situação",IF(J20="Solicitada","Pode confirmar","Acompanhar"))))))))</f>
        <v/>
      </c>
      <c r="R20" s="26" t="n"/>
      <c r="S20" s="27">
        <f>IF(AND(J20="Confirmada",B20&gt;='Parâmetros'!$B$2,C20&lt;&gt;""),B20+C20,"")</f>
        <v/>
      </c>
    </row>
    <row r="21" ht="27" customHeight="1">
      <c r="A21" s="17" t="n"/>
      <c r="B21" s="18" t="n"/>
      <c r="C21" s="39" t="n"/>
      <c r="D21" s="39" t="n"/>
      <c r="E21" s="20">
        <f>IF(OR(C21="",D21="",D21&lt;=C21),"",(D21-C21)*24)</f>
        <v/>
      </c>
      <c r="F21" s="17" t="n"/>
      <c r="G21" s="17" t="n"/>
      <c r="H21" s="21" t="n"/>
      <c r="I21" s="22">
        <f>IF(A21="","",'Parâmetros'!$B$3)</f>
        <v/>
      </c>
      <c r="J21" s="23" t="n"/>
      <c r="K21" s="18" t="n"/>
      <c r="L21" s="24">
        <f>IF(OR(B21="",C21="",D21="",J21="",D21&lt;=C21,OR(J21="Cancelada",J21="Recusada")),"",IF(SUMPRODUCT(($B$5:$B$124=B21)*($C$5:$C$124&lt;&gt;"")*($D$5:$D$124&lt;&gt;"")*($C$5:$C$124&lt;D21)*($D$5:$D$124&gt;C21)*($J$5:$J$124&lt;&gt;"Cancelada")*($J$5:$J$124&lt;&gt;"Recusada")*(ROW($B$5:$B$124)&lt;&gt;ROW(B21)))&gt;0,"CONFLITO","OK"))</f>
        <v/>
      </c>
      <c r="M21" s="24">
        <f>IF(A21="","",IF(H21="","PREENCHER",IF(OR(NOT(ISNUMBER(H21)),H21&lt;1),"REVISAR",IF(H21&gt;'Parâmetros'!$B$3,"EXCEDE","OK"))))</f>
        <v/>
      </c>
      <c r="N21" s="24">
        <f>IF(A21="","",IF(OR(C21="",D21=""),"PREENCHER",IF(OR(D21&lt;=C21,C21&lt;'Parâmetros'!$B$4,D21&gt;'Parâmetros'!$B$5,E21&gt;'Parâmetros'!$B$6),"FORA DA REGRA","OK")))</f>
        <v/>
      </c>
      <c r="O21" s="24">
        <f>IF(A21="","",IF(OR(B21="",K21=""),"PREENCHER",IF(B21-K21&lt;'Parâmetros'!$B$7,"ANTECEDÊNCIA INSUFICIENTE","OK")))</f>
        <v/>
      </c>
      <c r="P21" s="24">
        <f>IF(A21="","",IF(COUNTIF($A$5:$A$124,A21)&gt;1,"CÓDIGO DUPLICADO",IF(OR(B21="",C21="",D21="",F21="",G21="",H21="",J21="",K21=""),"INCOMPLETO","OK")))</f>
        <v/>
      </c>
      <c r="Q21" s="25">
        <f>IF(A21="","",IF(OR(J21="Cancelada",J21="Recusada"),"Sem ação",IF(J21="Concluída","Arquivada",IF(P21&lt;&gt;"OK","Completar/revisar cadastro",IF(L21="CONFLITO",IF(J21="Confirmada","Manter e revisar concorrente","Revisar conflito"),IF(OR(M21&lt;&gt;"OK",N21&lt;&gt;"OK",O21&lt;&gt;"OK"),"Revisar regras",IF(B21&lt;'Parâmetros'!$B$2,"Atualizar situação",IF(J21="Solicitada","Pode confirmar","Acompanhar"))))))))</f>
        <v/>
      </c>
      <c r="R21" s="26" t="n"/>
      <c r="S21" s="27">
        <f>IF(AND(J21="Confirmada",B21&gt;='Parâmetros'!$B$2,C21&lt;&gt;""),B21+C21,"")</f>
        <v/>
      </c>
    </row>
    <row r="22" ht="27" customHeight="1">
      <c r="A22" s="17" t="n"/>
      <c r="B22" s="18" t="n"/>
      <c r="C22" s="39" t="n"/>
      <c r="D22" s="39" t="n"/>
      <c r="E22" s="20">
        <f>IF(OR(C22="",D22="",D22&lt;=C22),"",(D22-C22)*24)</f>
        <v/>
      </c>
      <c r="F22" s="17" t="n"/>
      <c r="G22" s="17" t="n"/>
      <c r="H22" s="21" t="n"/>
      <c r="I22" s="22">
        <f>IF(A22="","",'Parâmetros'!$B$3)</f>
        <v/>
      </c>
      <c r="J22" s="23" t="n"/>
      <c r="K22" s="18" t="n"/>
      <c r="L22" s="24">
        <f>IF(OR(B22="",C22="",D22="",J22="",D22&lt;=C22,OR(J22="Cancelada",J22="Recusada")),"",IF(SUMPRODUCT(($B$5:$B$124=B22)*($C$5:$C$124&lt;&gt;"")*($D$5:$D$124&lt;&gt;"")*($C$5:$C$124&lt;D22)*($D$5:$D$124&gt;C22)*($J$5:$J$124&lt;&gt;"Cancelada")*($J$5:$J$124&lt;&gt;"Recusada")*(ROW($B$5:$B$124)&lt;&gt;ROW(B22)))&gt;0,"CONFLITO","OK"))</f>
        <v/>
      </c>
      <c r="M22" s="24">
        <f>IF(A22="","",IF(H22="","PREENCHER",IF(OR(NOT(ISNUMBER(H22)),H22&lt;1),"REVISAR",IF(H22&gt;'Parâmetros'!$B$3,"EXCEDE","OK"))))</f>
        <v/>
      </c>
      <c r="N22" s="24">
        <f>IF(A22="","",IF(OR(C22="",D22=""),"PREENCHER",IF(OR(D22&lt;=C22,C22&lt;'Parâmetros'!$B$4,D22&gt;'Parâmetros'!$B$5,E22&gt;'Parâmetros'!$B$6),"FORA DA REGRA","OK")))</f>
        <v/>
      </c>
      <c r="O22" s="24">
        <f>IF(A22="","",IF(OR(B22="",K22=""),"PREENCHER",IF(B22-K22&lt;'Parâmetros'!$B$7,"ANTECEDÊNCIA INSUFICIENTE","OK")))</f>
        <v/>
      </c>
      <c r="P22" s="24">
        <f>IF(A22="","",IF(COUNTIF($A$5:$A$124,A22)&gt;1,"CÓDIGO DUPLICADO",IF(OR(B22="",C22="",D22="",F22="",G22="",H22="",J22="",K22=""),"INCOMPLETO","OK")))</f>
        <v/>
      </c>
      <c r="Q22" s="25">
        <f>IF(A22="","",IF(OR(J22="Cancelada",J22="Recusada"),"Sem ação",IF(J22="Concluída","Arquivada",IF(P22&lt;&gt;"OK","Completar/revisar cadastro",IF(L22="CONFLITO",IF(J22="Confirmada","Manter e revisar concorrente","Revisar conflito"),IF(OR(M22&lt;&gt;"OK",N22&lt;&gt;"OK",O22&lt;&gt;"OK"),"Revisar regras",IF(B22&lt;'Parâmetros'!$B$2,"Atualizar situação",IF(J22="Solicitada","Pode confirmar","Acompanhar"))))))))</f>
        <v/>
      </c>
      <c r="R22" s="26" t="n"/>
      <c r="S22" s="27">
        <f>IF(AND(J22="Confirmada",B22&gt;='Parâmetros'!$B$2,C22&lt;&gt;""),B22+C22,"")</f>
        <v/>
      </c>
    </row>
    <row r="23" ht="27" customHeight="1">
      <c r="A23" s="17" t="n"/>
      <c r="B23" s="18" t="n"/>
      <c r="C23" s="39" t="n"/>
      <c r="D23" s="39" t="n"/>
      <c r="E23" s="20">
        <f>IF(OR(C23="",D23="",D23&lt;=C23),"",(D23-C23)*24)</f>
        <v/>
      </c>
      <c r="F23" s="17" t="n"/>
      <c r="G23" s="17" t="n"/>
      <c r="H23" s="21" t="n"/>
      <c r="I23" s="22">
        <f>IF(A23="","",'Parâmetros'!$B$3)</f>
        <v/>
      </c>
      <c r="J23" s="23" t="n"/>
      <c r="K23" s="18" t="n"/>
      <c r="L23" s="24">
        <f>IF(OR(B23="",C23="",D23="",J23="",D23&lt;=C23,OR(J23="Cancelada",J23="Recusada")),"",IF(SUMPRODUCT(($B$5:$B$124=B23)*($C$5:$C$124&lt;&gt;"")*($D$5:$D$124&lt;&gt;"")*($C$5:$C$124&lt;D23)*($D$5:$D$124&gt;C23)*($J$5:$J$124&lt;&gt;"Cancelada")*($J$5:$J$124&lt;&gt;"Recusada")*(ROW($B$5:$B$124)&lt;&gt;ROW(B23)))&gt;0,"CONFLITO","OK"))</f>
        <v/>
      </c>
      <c r="M23" s="24">
        <f>IF(A23="","",IF(H23="","PREENCHER",IF(OR(NOT(ISNUMBER(H23)),H23&lt;1),"REVISAR",IF(H23&gt;'Parâmetros'!$B$3,"EXCEDE","OK"))))</f>
        <v/>
      </c>
      <c r="N23" s="24">
        <f>IF(A23="","",IF(OR(C23="",D23=""),"PREENCHER",IF(OR(D23&lt;=C23,C23&lt;'Parâmetros'!$B$4,D23&gt;'Parâmetros'!$B$5,E23&gt;'Parâmetros'!$B$6),"FORA DA REGRA","OK")))</f>
        <v/>
      </c>
      <c r="O23" s="24">
        <f>IF(A23="","",IF(OR(B23="",K23=""),"PREENCHER",IF(B23-K23&lt;'Parâmetros'!$B$7,"ANTECEDÊNCIA INSUFICIENTE","OK")))</f>
        <v/>
      </c>
      <c r="P23" s="24">
        <f>IF(A23="","",IF(COUNTIF($A$5:$A$124,A23)&gt;1,"CÓDIGO DUPLICADO",IF(OR(B23="",C23="",D23="",F23="",G23="",H23="",J23="",K23=""),"INCOMPLETO","OK")))</f>
        <v/>
      </c>
      <c r="Q23" s="25">
        <f>IF(A23="","",IF(OR(J23="Cancelada",J23="Recusada"),"Sem ação",IF(J23="Concluída","Arquivada",IF(P23&lt;&gt;"OK","Completar/revisar cadastro",IF(L23="CONFLITO",IF(J23="Confirmada","Manter e revisar concorrente","Revisar conflito"),IF(OR(M23&lt;&gt;"OK",N23&lt;&gt;"OK",O23&lt;&gt;"OK"),"Revisar regras",IF(B23&lt;'Parâmetros'!$B$2,"Atualizar situação",IF(J23="Solicitada","Pode confirmar","Acompanhar"))))))))</f>
        <v/>
      </c>
      <c r="R23" s="26" t="n"/>
      <c r="S23" s="27">
        <f>IF(AND(J23="Confirmada",B23&gt;='Parâmetros'!$B$2,C23&lt;&gt;""),B23+C23,"")</f>
        <v/>
      </c>
    </row>
    <row r="24" ht="27" customHeight="1">
      <c r="A24" s="17" t="n"/>
      <c r="B24" s="18" t="n"/>
      <c r="C24" s="39" t="n"/>
      <c r="D24" s="39" t="n"/>
      <c r="E24" s="20">
        <f>IF(OR(C24="",D24="",D24&lt;=C24),"",(D24-C24)*24)</f>
        <v/>
      </c>
      <c r="F24" s="17" t="n"/>
      <c r="G24" s="17" t="n"/>
      <c r="H24" s="21" t="n"/>
      <c r="I24" s="22">
        <f>IF(A24="","",'Parâmetros'!$B$3)</f>
        <v/>
      </c>
      <c r="J24" s="23" t="n"/>
      <c r="K24" s="18" t="n"/>
      <c r="L24" s="24">
        <f>IF(OR(B24="",C24="",D24="",J24="",D24&lt;=C24,OR(J24="Cancelada",J24="Recusada")),"",IF(SUMPRODUCT(($B$5:$B$124=B24)*($C$5:$C$124&lt;&gt;"")*($D$5:$D$124&lt;&gt;"")*($C$5:$C$124&lt;D24)*($D$5:$D$124&gt;C24)*($J$5:$J$124&lt;&gt;"Cancelada")*($J$5:$J$124&lt;&gt;"Recusada")*(ROW($B$5:$B$124)&lt;&gt;ROW(B24)))&gt;0,"CONFLITO","OK"))</f>
        <v/>
      </c>
      <c r="M24" s="24">
        <f>IF(A24="","",IF(H24="","PREENCHER",IF(OR(NOT(ISNUMBER(H24)),H24&lt;1),"REVISAR",IF(H24&gt;'Parâmetros'!$B$3,"EXCEDE","OK"))))</f>
        <v/>
      </c>
      <c r="N24" s="24">
        <f>IF(A24="","",IF(OR(C24="",D24=""),"PREENCHER",IF(OR(D24&lt;=C24,C24&lt;'Parâmetros'!$B$4,D24&gt;'Parâmetros'!$B$5,E24&gt;'Parâmetros'!$B$6),"FORA DA REGRA","OK")))</f>
        <v/>
      </c>
      <c r="O24" s="24">
        <f>IF(A24="","",IF(OR(B24="",K24=""),"PREENCHER",IF(B24-K24&lt;'Parâmetros'!$B$7,"ANTECEDÊNCIA INSUFICIENTE","OK")))</f>
        <v/>
      </c>
      <c r="P24" s="24">
        <f>IF(A24="","",IF(COUNTIF($A$5:$A$124,A24)&gt;1,"CÓDIGO DUPLICADO",IF(OR(B24="",C24="",D24="",F24="",G24="",H24="",J24="",K24=""),"INCOMPLETO","OK")))</f>
        <v/>
      </c>
      <c r="Q24" s="25">
        <f>IF(A24="","",IF(OR(J24="Cancelada",J24="Recusada"),"Sem ação",IF(J24="Concluída","Arquivada",IF(P24&lt;&gt;"OK","Completar/revisar cadastro",IF(L24="CONFLITO",IF(J24="Confirmada","Manter e revisar concorrente","Revisar conflito"),IF(OR(M24&lt;&gt;"OK",N24&lt;&gt;"OK",O24&lt;&gt;"OK"),"Revisar regras",IF(B24&lt;'Parâmetros'!$B$2,"Atualizar situação",IF(J24="Solicitada","Pode confirmar","Acompanhar"))))))))</f>
        <v/>
      </c>
      <c r="R24" s="26" t="n"/>
      <c r="S24" s="27">
        <f>IF(AND(J24="Confirmada",B24&gt;='Parâmetros'!$B$2,C24&lt;&gt;""),B24+C24,"")</f>
        <v/>
      </c>
    </row>
    <row r="25" ht="27" customHeight="1">
      <c r="A25" s="17" t="n"/>
      <c r="B25" s="18" t="n"/>
      <c r="C25" s="39" t="n"/>
      <c r="D25" s="39" t="n"/>
      <c r="E25" s="20">
        <f>IF(OR(C25="",D25="",D25&lt;=C25),"",(D25-C25)*24)</f>
        <v/>
      </c>
      <c r="F25" s="17" t="n"/>
      <c r="G25" s="17" t="n"/>
      <c r="H25" s="21" t="n"/>
      <c r="I25" s="22">
        <f>IF(A25="","",'Parâmetros'!$B$3)</f>
        <v/>
      </c>
      <c r="J25" s="23" t="n"/>
      <c r="K25" s="18" t="n"/>
      <c r="L25" s="24">
        <f>IF(OR(B25="",C25="",D25="",J25="",D25&lt;=C25,OR(J25="Cancelada",J25="Recusada")),"",IF(SUMPRODUCT(($B$5:$B$124=B25)*($C$5:$C$124&lt;&gt;"")*($D$5:$D$124&lt;&gt;"")*($C$5:$C$124&lt;D25)*($D$5:$D$124&gt;C25)*($J$5:$J$124&lt;&gt;"Cancelada")*($J$5:$J$124&lt;&gt;"Recusada")*(ROW($B$5:$B$124)&lt;&gt;ROW(B25)))&gt;0,"CONFLITO","OK"))</f>
        <v/>
      </c>
      <c r="M25" s="24">
        <f>IF(A25="","",IF(H25="","PREENCHER",IF(OR(NOT(ISNUMBER(H25)),H25&lt;1),"REVISAR",IF(H25&gt;'Parâmetros'!$B$3,"EXCEDE","OK"))))</f>
        <v/>
      </c>
      <c r="N25" s="24">
        <f>IF(A25="","",IF(OR(C25="",D25=""),"PREENCHER",IF(OR(D25&lt;=C25,C25&lt;'Parâmetros'!$B$4,D25&gt;'Parâmetros'!$B$5,E25&gt;'Parâmetros'!$B$6),"FORA DA REGRA","OK")))</f>
        <v/>
      </c>
      <c r="O25" s="24">
        <f>IF(A25="","",IF(OR(B25="",K25=""),"PREENCHER",IF(B25-K25&lt;'Parâmetros'!$B$7,"ANTECEDÊNCIA INSUFICIENTE","OK")))</f>
        <v/>
      </c>
      <c r="P25" s="24">
        <f>IF(A25="","",IF(COUNTIF($A$5:$A$124,A25)&gt;1,"CÓDIGO DUPLICADO",IF(OR(B25="",C25="",D25="",F25="",G25="",H25="",J25="",K25=""),"INCOMPLETO","OK")))</f>
        <v/>
      </c>
      <c r="Q25" s="25">
        <f>IF(A25="","",IF(OR(J25="Cancelada",J25="Recusada"),"Sem ação",IF(J25="Concluída","Arquivada",IF(P25&lt;&gt;"OK","Completar/revisar cadastro",IF(L25="CONFLITO",IF(J25="Confirmada","Manter e revisar concorrente","Revisar conflito"),IF(OR(M25&lt;&gt;"OK",N25&lt;&gt;"OK",O25&lt;&gt;"OK"),"Revisar regras",IF(B25&lt;'Parâmetros'!$B$2,"Atualizar situação",IF(J25="Solicitada","Pode confirmar","Acompanhar"))))))))</f>
        <v/>
      </c>
      <c r="R25" s="26" t="n"/>
      <c r="S25" s="27">
        <f>IF(AND(J25="Confirmada",B25&gt;='Parâmetros'!$B$2,C25&lt;&gt;""),B25+C25,"")</f>
        <v/>
      </c>
    </row>
    <row r="26" ht="27" customHeight="1">
      <c r="A26" s="17" t="n"/>
      <c r="B26" s="18" t="n"/>
      <c r="C26" s="39" t="n"/>
      <c r="D26" s="39" t="n"/>
      <c r="E26" s="20">
        <f>IF(OR(C26="",D26="",D26&lt;=C26),"",(D26-C26)*24)</f>
        <v/>
      </c>
      <c r="F26" s="17" t="n"/>
      <c r="G26" s="17" t="n"/>
      <c r="H26" s="21" t="n"/>
      <c r="I26" s="22">
        <f>IF(A26="","",'Parâmetros'!$B$3)</f>
        <v/>
      </c>
      <c r="J26" s="23" t="n"/>
      <c r="K26" s="18" t="n"/>
      <c r="L26" s="24">
        <f>IF(OR(B26="",C26="",D26="",J26="",D26&lt;=C26,OR(J26="Cancelada",J26="Recusada")),"",IF(SUMPRODUCT(($B$5:$B$124=B26)*($C$5:$C$124&lt;&gt;"")*($D$5:$D$124&lt;&gt;"")*($C$5:$C$124&lt;D26)*($D$5:$D$124&gt;C26)*($J$5:$J$124&lt;&gt;"Cancelada")*($J$5:$J$124&lt;&gt;"Recusada")*(ROW($B$5:$B$124)&lt;&gt;ROW(B26)))&gt;0,"CONFLITO","OK"))</f>
        <v/>
      </c>
      <c r="M26" s="24">
        <f>IF(A26="","",IF(H26="","PREENCHER",IF(OR(NOT(ISNUMBER(H26)),H26&lt;1),"REVISAR",IF(H26&gt;'Parâmetros'!$B$3,"EXCEDE","OK"))))</f>
        <v/>
      </c>
      <c r="N26" s="24">
        <f>IF(A26="","",IF(OR(C26="",D26=""),"PREENCHER",IF(OR(D26&lt;=C26,C26&lt;'Parâmetros'!$B$4,D26&gt;'Parâmetros'!$B$5,E26&gt;'Parâmetros'!$B$6),"FORA DA REGRA","OK")))</f>
        <v/>
      </c>
      <c r="O26" s="24">
        <f>IF(A26="","",IF(OR(B26="",K26=""),"PREENCHER",IF(B26-K26&lt;'Parâmetros'!$B$7,"ANTECEDÊNCIA INSUFICIENTE","OK")))</f>
        <v/>
      </c>
      <c r="P26" s="24">
        <f>IF(A26="","",IF(COUNTIF($A$5:$A$124,A26)&gt;1,"CÓDIGO DUPLICADO",IF(OR(B26="",C26="",D26="",F26="",G26="",H26="",J26="",K26=""),"INCOMPLETO","OK")))</f>
        <v/>
      </c>
      <c r="Q26" s="25">
        <f>IF(A26="","",IF(OR(J26="Cancelada",J26="Recusada"),"Sem ação",IF(J26="Concluída","Arquivada",IF(P26&lt;&gt;"OK","Completar/revisar cadastro",IF(L26="CONFLITO",IF(J26="Confirmada","Manter e revisar concorrente","Revisar conflito"),IF(OR(M26&lt;&gt;"OK",N26&lt;&gt;"OK",O26&lt;&gt;"OK"),"Revisar regras",IF(B26&lt;'Parâmetros'!$B$2,"Atualizar situação",IF(J26="Solicitada","Pode confirmar","Acompanhar"))))))))</f>
        <v/>
      </c>
      <c r="R26" s="26" t="n"/>
      <c r="S26" s="27">
        <f>IF(AND(J26="Confirmada",B26&gt;='Parâmetros'!$B$2,C26&lt;&gt;""),B26+C26,"")</f>
        <v/>
      </c>
    </row>
    <row r="27" ht="27" customHeight="1">
      <c r="A27" s="17" t="n"/>
      <c r="B27" s="18" t="n"/>
      <c r="C27" s="39" t="n"/>
      <c r="D27" s="39" t="n"/>
      <c r="E27" s="20">
        <f>IF(OR(C27="",D27="",D27&lt;=C27),"",(D27-C27)*24)</f>
        <v/>
      </c>
      <c r="F27" s="17" t="n"/>
      <c r="G27" s="17" t="n"/>
      <c r="H27" s="21" t="n"/>
      <c r="I27" s="22">
        <f>IF(A27="","",'Parâmetros'!$B$3)</f>
        <v/>
      </c>
      <c r="J27" s="23" t="n"/>
      <c r="K27" s="18" t="n"/>
      <c r="L27" s="24">
        <f>IF(OR(B27="",C27="",D27="",J27="",D27&lt;=C27,OR(J27="Cancelada",J27="Recusada")),"",IF(SUMPRODUCT(($B$5:$B$124=B27)*($C$5:$C$124&lt;&gt;"")*($D$5:$D$124&lt;&gt;"")*($C$5:$C$124&lt;D27)*($D$5:$D$124&gt;C27)*($J$5:$J$124&lt;&gt;"Cancelada")*($J$5:$J$124&lt;&gt;"Recusada")*(ROW($B$5:$B$124)&lt;&gt;ROW(B27)))&gt;0,"CONFLITO","OK"))</f>
        <v/>
      </c>
      <c r="M27" s="24">
        <f>IF(A27="","",IF(H27="","PREENCHER",IF(OR(NOT(ISNUMBER(H27)),H27&lt;1),"REVISAR",IF(H27&gt;'Parâmetros'!$B$3,"EXCEDE","OK"))))</f>
        <v/>
      </c>
      <c r="N27" s="24">
        <f>IF(A27="","",IF(OR(C27="",D27=""),"PREENCHER",IF(OR(D27&lt;=C27,C27&lt;'Parâmetros'!$B$4,D27&gt;'Parâmetros'!$B$5,E27&gt;'Parâmetros'!$B$6),"FORA DA REGRA","OK")))</f>
        <v/>
      </c>
      <c r="O27" s="24">
        <f>IF(A27="","",IF(OR(B27="",K27=""),"PREENCHER",IF(B27-K27&lt;'Parâmetros'!$B$7,"ANTECEDÊNCIA INSUFICIENTE","OK")))</f>
        <v/>
      </c>
      <c r="P27" s="24">
        <f>IF(A27="","",IF(COUNTIF($A$5:$A$124,A27)&gt;1,"CÓDIGO DUPLICADO",IF(OR(B27="",C27="",D27="",F27="",G27="",H27="",J27="",K27=""),"INCOMPLETO","OK")))</f>
        <v/>
      </c>
      <c r="Q27" s="25">
        <f>IF(A27="","",IF(OR(J27="Cancelada",J27="Recusada"),"Sem ação",IF(J27="Concluída","Arquivada",IF(P27&lt;&gt;"OK","Completar/revisar cadastro",IF(L27="CONFLITO",IF(J27="Confirmada","Manter e revisar concorrente","Revisar conflito"),IF(OR(M27&lt;&gt;"OK",N27&lt;&gt;"OK",O27&lt;&gt;"OK"),"Revisar regras",IF(B27&lt;'Parâmetros'!$B$2,"Atualizar situação",IF(J27="Solicitada","Pode confirmar","Acompanhar"))))))))</f>
        <v/>
      </c>
      <c r="R27" s="26" t="n"/>
      <c r="S27" s="27">
        <f>IF(AND(J27="Confirmada",B27&gt;='Parâmetros'!$B$2,C27&lt;&gt;""),B27+C27,"")</f>
        <v/>
      </c>
    </row>
    <row r="28" ht="27" customHeight="1">
      <c r="A28" s="17" t="n"/>
      <c r="B28" s="18" t="n"/>
      <c r="C28" s="39" t="n"/>
      <c r="D28" s="39" t="n"/>
      <c r="E28" s="20">
        <f>IF(OR(C28="",D28="",D28&lt;=C28),"",(D28-C28)*24)</f>
        <v/>
      </c>
      <c r="F28" s="17" t="n"/>
      <c r="G28" s="17" t="n"/>
      <c r="H28" s="21" t="n"/>
      <c r="I28" s="22">
        <f>IF(A28="","",'Parâmetros'!$B$3)</f>
        <v/>
      </c>
      <c r="J28" s="23" t="n"/>
      <c r="K28" s="18" t="n"/>
      <c r="L28" s="24">
        <f>IF(OR(B28="",C28="",D28="",J28="",D28&lt;=C28,OR(J28="Cancelada",J28="Recusada")),"",IF(SUMPRODUCT(($B$5:$B$124=B28)*($C$5:$C$124&lt;&gt;"")*($D$5:$D$124&lt;&gt;"")*($C$5:$C$124&lt;D28)*($D$5:$D$124&gt;C28)*($J$5:$J$124&lt;&gt;"Cancelada")*($J$5:$J$124&lt;&gt;"Recusada")*(ROW($B$5:$B$124)&lt;&gt;ROW(B28)))&gt;0,"CONFLITO","OK"))</f>
        <v/>
      </c>
      <c r="M28" s="24">
        <f>IF(A28="","",IF(H28="","PREENCHER",IF(OR(NOT(ISNUMBER(H28)),H28&lt;1),"REVISAR",IF(H28&gt;'Parâmetros'!$B$3,"EXCEDE","OK"))))</f>
        <v/>
      </c>
      <c r="N28" s="24">
        <f>IF(A28="","",IF(OR(C28="",D28=""),"PREENCHER",IF(OR(D28&lt;=C28,C28&lt;'Parâmetros'!$B$4,D28&gt;'Parâmetros'!$B$5,E28&gt;'Parâmetros'!$B$6),"FORA DA REGRA","OK")))</f>
        <v/>
      </c>
      <c r="O28" s="24">
        <f>IF(A28="","",IF(OR(B28="",K28=""),"PREENCHER",IF(B28-K28&lt;'Parâmetros'!$B$7,"ANTECEDÊNCIA INSUFICIENTE","OK")))</f>
        <v/>
      </c>
      <c r="P28" s="24">
        <f>IF(A28="","",IF(COUNTIF($A$5:$A$124,A28)&gt;1,"CÓDIGO DUPLICADO",IF(OR(B28="",C28="",D28="",F28="",G28="",H28="",J28="",K28=""),"INCOMPLETO","OK")))</f>
        <v/>
      </c>
      <c r="Q28" s="25">
        <f>IF(A28="","",IF(OR(J28="Cancelada",J28="Recusada"),"Sem ação",IF(J28="Concluída","Arquivada",IF(P28&lt;&gt;"OK","Completar/revisar cadastro",IF(L28="CONFLITO",IF(J28="Confirmada","Manter e revisar concorrente","Revisar conflito"),IF(OR(M28&lt;&gt;"OK",N28&lt;&gt;"OK",O28&lt;&gt;"OK"),"Revisar regras",IF(B28&lt;'Parâmetros'!$B$2,"Atualizar situação",IF(J28="Solicitada","Pode confirmar","Acompanhar"))))))))</f>
        <v/>
      </c>
      <c r="R28" s="26" t="n"/>
      <c r="S28" s="27">
        <f>IF(AND(J28="Confirmada",B28&gt;='Parâmetros'!$B$2,C28&lt;&gt;""),B28+C28,"")</f>
        <v/>
      </c>
    </row>
    <row r="29" ht="27" customHeight="1">
      <c r="A29" s="17" t="n"/>
      <c r="B29" s="18" t="n"/>
      <c r="C29" s="39" t="n"/>
      <c r="D29" s="39" t="n"/>
      <c r="E29" s="20">
        <f>IF(OR(C29="",D29="",D29&lt;=C29),"",(D29-C29)*24)</f>
        <v/>
      </c>
      <c r="F29" s="17" t="n"/>
      <c r="G29" s="17" t="n"/>
      <c r="H29" s="21" t="n"/>
      <c r="I29" s="22">
        <f>IF(A29="","",'Parâmetros'!$B$3)</f>
        <v/>
      </c>
      <c r="J29" s="23" t="n"/>
      <c r="K29" s="18" t="n"/>
      <c r="L29" s="24">
        <f>IF(OR(B29="",C29="",D29="",J29="",D29&lt;=C29,OR(J29="Cancelada",J29="Recusada")),"",IF(SUMPRODUCT(($B$5:$B$124=B29)*($C$5:$C$124&lt;&gt;"")*($D$5:$D$124&lt;&gt;"")*($C$5:$C$124&lt;D29)*($D$5:$D$124&gt;C29)*($J$5:$J$124&lt;&gt;"Cancelada")*($J$5:$J$124&lt;&gt;"Recusada")*(ROW($B$5:$B$124)&lt;&gt;ROW(B29)))&gt;0,"CONFLITO","OK"))</f>
        <v/>
      </c>
      <c r="M29" s="24">
        <f>IF(A29="","",IF(H29="","PREENCHER",IF(OR(NOT(ISNUMBER(H29)),H29&lt;1),"REVISAR",IF(H29&gt;'Parâmetros'!$B$3,"EXCEDE","OK"))))</f>
        <v/>
      </c>
      <c r="N29" s="24">
        <f>IF(A29="","",IF(OR(C29="",D29=""),"PREENCHER",IF(OR(D29&lt;=C29,C29&lt;'Parâmetros'!$B$4,D29&gt;'Parâmetros'!$B$5,E29&gt;'Parâmetros'!$B$6),"FORA DA REGRA","OK")))</f>
        <v/>
      </c>
      <c r="O29" s="24">
        <f>IF(A29="","",IF(OR(B29="",K29=""),"PREENCHER",IF(B29-K29&lt;'Parâmetros'!$B$7,"ANTECEDÊNCIA INSUFICIENTE","OK")))</f>
        <v/>
      </c>
      <c r="P29" s="24">
        <f>IF(A29="","",IF(COUNTIF($A$5:$A$124,A29)&gt;1,"CÓDIGO DUPLICADO",IF(OR(B29="",C29="",D29="",F29="",G29="",H29="",J29="",K29=""),"INCOMPLETO","OK")))</f>
        <v/>
      </c>
      <c r="Q29" s="25">
        <f>IF(A29="","",IF(OR(J29="Cancelada",J29="Recusada"),"Sem ação",IF(J29="Concluída","Arquivada",IF(P29&lt;&gt;"OK","Completar/revisar cadastro",IF(L29="CONFLITO",IF(J29="Confirmada","Manter e revisar concorrente","Revisar conflito"),IF(OR(M29&lt;&gt;"OK",N29&lt;&gt;"OK",O29&lt;&gt;"OK"),"Revisar regras",IF(B29&lt;'Parâmetros'!$B$2,"Atualizar situação",IF(J29="Solicitada","Pode confirmar","Acompanhar"))))))))</f>
        <v/>
      </c>
      <c r="R29" s="26" t="n"/>
      <c r="S29" s="27">
        <f>IF(AND(J29="Confirmada",B29&gt;='Parâmetros'!$B$2,C29&lt;&gt;""),B29+C29,"")</f>
        <v/>
      </c>
    </row>
    <row r="30" ht="27" customHeight="1">
      <c r="A30" s="17" t="n"/>
      <c r="B30" s="18" t="n"/>
      <c r="C30" s="39" t="n"/>
      <c r="D30" s="39" t="n"/>
      <c r="E30" s="20">
        <f>IF(OR(C30="",D30="",D30&lt;=C30),"",(D30-C30)*24)</f>
        <v/>
      </c>
      <c r="F30" s="17" t="n"/>
      <c r="G30" s="17" t="n"/>
      <c r="H30" s="21" t="n"/>
      <c r="I30" s="22">
        <f>IF(A30="","",'Parâmetros'!$B$3)</f>
        <v/>
      </c>
      <c r="J30" s="23" t="n"/>
      <c r="K30" s="18" t="n"/>
      <c r="L30" s="24">
        <f>IF(OR(B30="",C30="",D30="",J30="",D30&lt;=C30,OR(J30="Cancelada",J30="Recusada")),"",IF(SUMPRODUCT(($B$5:$B$124=B30)*($C$5:$C$124&lt;&gt;"")*($D$5:$D$124&lt;&gt;"")*($C$5:$C$124&lt;D30)*($D$5:$D$124&gt;C30)*($J$5:$J$124&lt;&gt;"Cancelada")*($J$5:$J$124&lt;&gt;"Recusada")*(ROW($B$5:$B$124)&lt;&gt;ROW(B30)))&gt;0,"CONFLITO","OK"))</f>
        <v/>
      </c>
      <c r="M30" s="24">
        <f>IF(A30="","",IF(H30="","PREENCHER",IF(OR(NOT(ISNUMBER(H30)),H30&lt;1),"REVISAR",IF(H30&gt;'Parâmetros'!$B$3,"EXCEDE","OK"))))</f>
        <v/>
      </c>
      <c r="N30" s="24">
        <f>IF(A30="","",IF(OR(C30="",D30=""),"PREENCHER",IF(OR(D30&lt;=C30,C30&lt;'Parâmetros'!$B$4,D30&gt;'Parâmetros'!$B$5,E30&gt;'Parâmetros'!$B$6),"FORA DA REGRA","OK")))</f>
        <v/>
      </c>
      <c r="O30" s="24">
        <f>IF(A30="","",IF(OR(B30="",K30=""),"PREENCHER",IF(B30-K30&lt;'Parâmetros'!$B$7,"ANTECEDÊNCIA INSUFICIENTE","OK")))</f>
        <v/>
      </c>
      <c r="P30" s="24">
        <f>IF(A30="","",IF(COUNTIF($A$5:$A$124,A30)&gt;1,"CÓDIGO DUPLICADO",IF(OR(B30="",C30="",D30="",F30="",G30="",H30="",J30="",K30=""),"INCOMPLETO","OK")))</f>
        <v/>
      </c>
      <c r="Q30" s="25">
        <f>IF(A30="","",IF(OR(J30="Cancelada",J30="Recusada"),"Sem ação",IF(J30="Concluída","Arquivada",IF(P30&lt;&gt;"OK","Completar/revisar cadastro",IF(L30="CONFLITO",IF(J30="Confirmada","Manter e revisar concorrente","Revisar conflito"),IF(OR(M30&lt;&gt;"OK",N30&lt;&gt;"OK",O30&lt;&gt;"OK"),"Revisar regras",IF(B30&lt;'Parâmetros'!$B$2,"Atualizar situação",IF(J30="Solicitada","Pode confirmar","Acompanhar"))))))))</f>
        <v/>
      </c>
      <c r="R30" s="26" t="n"/>
      <c r="S30" s="27">
        <f>IF(AND(J30="Confirmada",B30&gt;='Parâmetros'!$B$2,C30&lt;&gt;""),B30+C30,"")</f>
        <v/>
      </c>
    </row>
    <row r="31" ht="27" customHeight="1">
      <c r="A31" s="17" t="n"/>
      <c r="B31" s="18" t="n"/>
      <c r="C31" s="39" t="n"/>
      <c r="D31" s="39" t="n"/>
      <c r="E31" s="20">
        <f>IF(OR(C31="",D31="",D31&lt;=C31),"",(D31-C31)*24)</f>
        <v/>
      </c>
      <c r="F31" s="17" t="n"/>
      <c r="G31" s="17" t="n"/>
      <c r="H31" s="21" t="n"/>
      <c r="I31" s="22">
        <f>IF(A31="","",'Parâmetros'!$B$3)</f>
        <v/>
      </c>
      <c r="J31" s="23" t="n"/>
      <c r="K31" s="18" t="n"/>
      <c r="L31" s="24">
        <f>IF(OR(B31="",C31="",D31="",J31="",D31&lt;=C31,OR(J31="Cancelada",J31="Recusada")),"",IF(SUMPRODUCT(($B$5:$B$124=B31)*($C$5:$C$124&lt;&gt;"")*($D$5:$D$124&lt;&gt;"")*($C$5:$C$124&lt;D31)*($D$5:$D$124&gt;C31)*($J$5:$J$124&lt;&gt;"Cancelada")*($J$5:$J$124&lt;&gt;"Recusada")*(ROW($B$5:$B$124)&lt;&gt;ROW(B31)))&gt;0,"CONFLITO","OK"))</f>
        <v/>
      </c>
      <c r="M31" s="24">
        <f>IF(A31="","",IF(H31="","PREENCHER",IF(OR(NOT(ISNUMBER(H31)),H31&lt;1),"REVISAR",IF(H31&gt;'Parâmetros'!$B$3,"EXCEDE","OK"))))</f>
        <v/>
      </c>
      <c r="N31" s="24">
        <f>IF(A31="","",IF(OR(C31="",D31=""),"PREENCHER",IF(OR(D31&lt;=C31,C31&lt;'Parâmetros'!$B$4,D31&gt;'Parâmetros'!$B$5,E31&gt;'Parâmetros'!$B$6),"FORA DA REGRA","OK")))</f>
        <v/>
      </c>
      <c r="O31" s="24">
        <f>IF(A31="","",IF(OR(B31="",K31=""),"PREENCHER",IF(B31-K31&lt;'Parâmetros'!$B$7,"ANTECEDÊNCIA INSUFICIENTE","OK")))</f>
        <v/>
      </c>
      <c r="P31" s="24">
        <f>IF(A31="","",IF(COUNTIF($A$5:$A$124,A31)&gt;1,"CÓDIGO DUPLICADO",IF(OR(B31="",C31="",D31="",F31="",G31="",H31="",J31="",K31=""),"INCOMPLETO","OK")))</f>
        <v/>
      </c>
      <c r="Q31" s="25">
        <f>IF(A31="","",IF(OR(J31="Cancelada",J31="Recusada"),"Sem ação",IF(J31="Concluída","Arquivada",IF(P31&lt;&gt;"OK","Completar/revisar cadastro",IF(L31="CONFLITO",IF(J31="Confirmada","Manter e revisar concorrente","Revisar conflito"),IF(OR(M31&lt;&gt;"OK",N31&lt;&gt;"OK",O31&lt;&gt;"OK"),"Revisar regras",IF(B31&lt;'Parâmetros'!$B$2,"Atualizar situação",IF(J31="Solicitada","Pode confirmar","Acompanhar"))))))))</f>
        <v/>
      </c>
      <c r="R31" s="26" t="n"/>
      <c r="S31" s="27">
        <f>IF(AND(J31="Confirmada",B31&gt;='Parâmetros'!$B$2,C31&lt;&gt;""),B31+C31,"")</f>
        <v/>
      </c>
    </row>
    <row r="32" ht="27" customHeight="1">
      <c r="A32" s="17" t="n"/>
      <c r="B32" s="18" t="n"/>
      <c r="C32" s="39" t="n"/>
      <c r="D32" s="39" t="n"/>
      <c r="E32" s="20">
        <f>IF(OR(C32="",D32="",D32&lt;=C32),"",(D32-C32)*24)</f>
        <v/>
      </c>
      <c r="F32" s="17" t="n"/>
      <c r="G32" s="17" t="n"/>
      <c r="H32" s="21" t="n"/>
      <c r="I32" s="22">
        <f>IF(A32="","",'Parâmetros'!$B$3)</f>
        <v/>
      </c>
      <c r="J32" s="23" t="n"/>
      <c r="K32" s="18" t="n"/>
      <c r="L32" s="24">
        <f>IF(OR(B32="",C32="",D32="",J32="",D32&lt;=C32,OR(J32="Cancelada",J32="Recusada")),"",IF(SUMPRODUCT(($B$5:$B$124=B32)*($C$5:$C$124&lt;&gt;"")*($D$5:$D$124&lt;&gt;"")*($C$5:$C$124&lt;D32)*($D$5:$D$124&gt;C32)*($J$5:$J$124&lt;&gt;"Cancelada")*($J$5:$J$124&lt;&gt;"Recusada")*(ROW($B$5:$B$124)&lt;&gt;ROW(B32)))&gt;0,"CONFLITO","OK"))</f>
        <v/>
      </c>
      <c r="M32" s="24">
        <f>IF(A32="","",IF(H32="","PREENCHER",IF(OR(NOT(ISNUMBER(H32)),H32&lt;1),"REVISAR",IF(H32&gt;'Parâmetros'!$B$3,"EXCEDE","OK"))))</f>
        <v/>
      </c>
      <c r="N32" s="24">
        <f>IF(A32="","",IF(OR(C32="",D32=""),"PREENCHER",IF(OR(D32&lt;=C32,C32&lt;'Parâmetros'!$B$4,D32&gt;'Parâmetros'!$B$5,E32&gt;'Parâmetros'!$B$6),"FORA DA REGRA","OK")))</f>
        <v/>
      </c>
      <c r="O32" s="24">
        <f>IF(A32="","",IF(OR(B32="",K32=""),"PREENCHER",IF(B32-K32&lt;'Parâmetros'!$B$7,"ANTECEDÊNCIA INSUFICIENTE","OK")))</f>
        <v/>
      </c>
      <c r="P32" s="24">
        <f>IF(A32="","",IF(COUNTIF($A$5:$A$124,A32)&gt;1,"CÓDIGO DUPLICADO",IF(OR(B32="",C32="",D32="",F32="",G32="",H32="",J32="",K32=""),"INCOMPLETO","OK")))</f>
        <v/>
      </c>
      <c r="Q32" s="25">
        <f>IF(A32="","",IF(OR(J32="Cancelada",J32="Recusada"),"Sem ação",IF(J32="Concluída","Arquivada",IF(P32&lt;&gt;"OK","Completar/revisar cadastro",IF(L32="CONFLITO",IF(J32="Confirmada","Manter e revisar concorrente","Revisar conflito"),IF(OR(M32&lt;&gt;"OK",N32&lt;&gt;"OK",O32&lt;&gt;"OK"),"Revisar regras",IF(B32&lt;'Parâmetros'!$B$2,"Atualizar situação",IF(J32="Solicitada","Pode confirmar","Acompanhar"))))))))</f>
        <v/>
      </c>
      <c r="R32" s="26" t="n"/>
      <c r="S32" s="27">
        <f>IF(AND(J32="Confirmada",B32&gt;='Parâmetros'!$B$2,C32&lt;&gt;""),B32+C32,"")</f>
        <v/>
      </c>
    </row>
    <row r="33" ht="27" customHeight="1">
      <c r="A33" s="17" t="n"/>
      <c r="B33" s="18" t="n"/>
      <c r="C33" s="39" t="n"/>
      <c r="D33" s="39" t="n"/>
      <c r="E33" s="20">
        <f>IF(OR(C33="",D33="",D33&lt;=C33),"",(D33-C33)*24)</f>
        <v/>
      </c>
      <c r="F33" s="17" t="n"/>
      <c r="G33" s="17" t="n"/>
      <c r="H33" s="21" t="n"/>
      <c r="I33" s="22">
        <f>IF(A33="","",'Parâmetros'!$B$3)</f>
        <v/>
      </c>
      <c r="J33" s="23" t="n"/>
      <c r="K33" s="18" t="n"/>
      <c r="L33" s="24">
        <f>IF(OR(B33="",C33="",D33="",J33="",D33&lt;=C33,OR(J33="Cancelada",J33="Recusada")),"",IF(SUMPRODUCT(($B$5:$B$124=B33)*($C$5:$C$124&lt;&gt;"")*($D$5:$D$124&lt;&gt;"")*($C$5:$C$124&lt;D33)*($D$5:$D$124&gt;C33)*($J$5:$J$124&lt;&gt;"Cancelada")*($J$5:$J$124&lt;&gt;"Recusada")*(ROW($B$5:$B$124)&lt;&gt;ROW(B33)))&gt;0,"CONFLITO","OK"))</f>
        <v/>
      </c>
      <c r="M33" s="24">
        <f>IF(A33="","",IF(H33="","PREENCHER",IF(OR(NOT(ISNUMBER(H33)),H33&lt;1),"REVISAR",IF(H33&gt;'Parâmetros'!$B$3,"EXCEDE","OK"))))</f>
        <v/>
      </c>
      <c r="N33" s="24">
        <f>IF(A33="","",IF(OR(C33="",D33=""),"PREENCHER",IF(OR(D33&lt;=C33,C33&lt;'Parâmetros'!$B$4,D33&gt;'Parâmetros'!$B$5,E33&gt;'Parâmetros'!$B$6),"FORA DA REGRA","OK")))</f>
        <v/>
      </c>
      <c r="O33" s="24">
        <f>IF(A33="","",IF(OR(B33="",K33=""),"PREENCHER",IF(B33-K33&lt;'Parâmetros'!$B$7,"ANTECEDÊNCIA INSUFICIENTE","OK")))</f>
        <v/>
      </c>
      <c r="P33" s="24">
        <f>IF(A33="","",IF(COUNTIF($A$5:$A$124,A33)&gt;1,"CÓDIGO DUPLICADO",IF(OR(B33="",C33="",D33="",F33="",G33="",H33="",J33="",K33=""),"INCOMPLETO","OK")))</f>
        <v/>
      </c>
      <c r="Q33" s="25">
        <f>IF(A33="","",IF(OR(J33="Cancelada",J33="Recusada"),"Sem ação",IF(J33="Concluída","Arquivada",IF(P33&lt;&gt;"OK","Completar/revisar cadastro",IF(L33="CONFLITO",IF(J33="Confirmada","Manter e revisar concorrente","Revisar conflito"),IF(OR(M33&lt;&gt;"OK",N33&lt;&gt;"OK",O33&lt;&gt;"OK"),"Revisar regras",IF(B33&lt;'Parâmetros'!$B$2,"Atualizar situação",IF(J33="Solicitada","Pode confirmar","Acompanhar"))))))))</f>
        <v/>
      </c>
      <c r="R33" s="26" t="n"/>
      <c r="S33" s="27">
        <f>IF(AND(J33="Confirmada",B33&gt;='Parâmetros'!$B$2,C33&lt;&gt;""),B33+C33,"")</f>
        <v/>
      </c>
    </row>
    <row r="34" ht="27" customHeight="1">
      <c r="A34" s="17" t="n"/>
      <c r="B34" s="18" t="n"/>
      <c r="C34" s="39" t="n"/>
      <c r="D34" s="39" t="n"/>
      <c r="E34" s="20">
        <f>IF(OR(C34="",D34="",D34&lt;=C34),"",(D34-C34)*24)</f>
        <v/>
      </c>
      <c r="F34" s="17" t="n"/>
      <c r="G34" s="17" t="n"/>
      <c r="H34" s="21" t="n"/>
      <c r="I34" s="22">
        <f>IF(A34="","",'Parâmetros'!$B$3)</f>
        <v/>
      </c>
      <c r="J34" s="23" t="n"/>
      <c r="K34" s="18" t="n"/>
      <c r="L34" s="24">
        <f>IF(OR(B34="",C34="",D34="",J34="",D34&lt;=C34,OR(J34="Cancelada",J34="Recusada")),"",IF(SUMPRODUCT(($B$5:$B$124=B34)*($C$5:$C$124&lt;&gt;"")*($D$5:$D$124&lt;&gt;"")*($C$5:$C$124&lt;D34)*($D$5:$D$124&gt;C34)*($J$5:$J$124&lt;&gt;"Cancelada")*($J$5:$J$124&lt;&gt;"Recusada")*(ROW($B$5:$B$124)&lt;&gt;ROW(B34)))&gt;0,"CONFLITO","OK"))</f>
        <v/>
      </c>
      <c r="M34" s="24">
        <f>IF(A34="","",IF(H34="","PREENCHER",IF(OR(NOT(ISNUMBER(H34)),H34&lt;1),"REVISAR",IF(H34&gt;'Parâmetros'!$B$3,"EXCEDE","OK"))))</f>
        <v/>
      </c>
      <c r="N34" s="24">
        <f>IF(A34="","",IF(OR(C34="",D34=""),"PREENCHER",IF(OR(D34&lt;=C34,C34&lt;'Parâmetros'!$B$4,D34&gt;'Parâmetros'!$B$5,E34&gt;'Parâmetros'!$B$6),"FORA DA REGRA","OK")))</f>
        <v/>
      </c>
      <c r="O34" s="24">
        <f>IF(A34="","",IF(OR(B34="",K34=""),"PREENCHER",IF(B34-K34&lt;'Parâmetros'!$B$7,"ANTECEDÊNCIA INSUFICIENTE","OK")))</f>
        <v/>
      </c>
      <c r="P34" s="24">
        <f>IF(A34="","",IF(COUNTIF($A$5:$A$124,A34)&gt;1,"CÓDIGO DUPLICADO",IF(OR(B34="",C34="",D34="",F34="",G34="",H34="",J34="",K34=""),"INCOMPLETO","OK")))</f>
        <v/>
      </c>
      <c r="Q34" s="25">
        <f>IF(A34="","",IF(OR(J34="Cancelada",J34="Recusada"),"Sem ação",IF(J34="Concluída","Arquivada",IF(P34&lt;&gt;"OK","Completar/revisar cadastro",IF(L34="CONFLITO",IF(J34="Confirmada","Manter e revisar concorrente","Revisar conflito"),IF(OR(M34&lt;&gt;"OK",N34&lt;&gt;"OK",O34&lt;&gt;"OK"),"Revisar regras",IF(B34&lt;'Parâmetros'!$B$2,"Atualizar situação",IF(J34="Solicitada","Pode confirmar","Acompanhar"))))))))</f>
        <v/>
      </c>
      <c r="R34" s="26" t="n"/>
      <c r="S34" s="27">
        <f>IF(AND(J34="Confirmada",B34&gt;='Parâmetros'!$B$2,C34&lt;&gt;""),B34+C34,"")</f>
        <v/>
      </c>
    </row>
    <row r="35" ht="27" customHeight="1">
      <c r="A35" s="17" t="n"/>
      <c r="B35" s="18" t="n"/>
      <c r="C35" s="39" t="n"/>
      <c r="D35" s="39" t="n"/>
      <c r="E35" s="20">
        <f>IF(OR(C35="",D35="",D35&lt;=C35),"",(D35-C35)*24)</f>
        <v/>
      </c>
      <c r="F35" s="17" t="n"/>
      <c r="G35" s="17" t="n"/>
      <c r="H35" s="21" t="n"/>
      <c r="I35" s="22">
        <f>IF(A35="","",'Parâmetros'!$B$3)</f>
        <v/>
      </c>
      <c r="J35" s="23" t="n"/>
      <c r="K35" s="18" t="n"/>
      <c r="L35" s="24">
        <f>IF(OR(B35="",C35="",D35="",J35="",D35&lt;=C35,OR(J35="Cancelada",J35="Recusada")),"",IF(SUMPRODUCT(($B$5:$B$124=B35)*($C$5:$C$124&lt;&gt;"")*($D$5:$D$124&lt;&gt;"")*($C$5:$C$124&lt;D35)*($D$5:$D$124&gt;C35)*($J$5:$J$124&lt;&gt;"Cancelada")*($J$5:$J$124&lt;&gt;"Recusada")*(ROW($B$5:$B$124)&lt;&gt;ROW(B35)))&gt;0,"CONFLITO","OK"))</f>
        <v/>
      </c>
      <c r="M35" s="24">
        <f>IF(A35="","",IF(H35="","PREENCHER",IF(OR(NOT(ISNUMBER(H35)),H35&lt;1),"REVISAR",IF(H35&gt;'Parâmetros'!$B$3,"EXCEDE","OK"))))</f>
        <v/>
      </c>
      <c r="N35" s="24">
        <f>IF(A35="","",IF(OR(C35="",D35=""),"PREENCHER",IF(OR(D35&lt;=C35,C35&lt;'Parâmetros'!$B$4,D35&gt;'Parâmetros'!$B$5,E35&gt;'Parâmetros'!$B$6),"FORA DA REGRA","OK")))</f>
        <v/>
      </c>
      <c r="O35" s="24">
        <f>IF(A35="","",IF(OR(B35="",K35=""),"PREENCHER",IF(B35-K35&lt;'Parâmetros'!$B$7,"ANTECEDÊNCIA INSUFICIENTE","OK")))</f>
        <v/>
      </c>
      <c r="P35" s="24">
        <f>IF(A35="","",IF(COUNTIF($A$5:$A$124,A35)&gt;1,"CÓDIGO DUPLICADO",IF(OR(B35="",C35="",D35="",F35="",G35="",H35="",J35="",K35=""),"INCOMPLETO","OK")))</f>
        <v/>
      </c>
      <c r="Q35" s="25">
        <f>IF(A35="","",IF(OR(J35="Cancelada",J35="Recusada"),"Sem ação",IF(J35="Concluída","Arquivada",IF(P35&lt;&gt;"OK","Completar/revisar cadastro",IF(L35="CONFLITO",IF(J35="Confirmada","Manter e revisar concorrente","Revisar conflito"),IF(OR(M35&lt;&gt;"OK",N35&lt;&gt;"OK",O35&lt;&gt;"OK"),"Revisar regras",IF(B35&lt;'Parâmetros'!$B$2,"Atualizar situação",IF(J35="Solicitada","Pode confirmar","Acompanhar"))))))))</f>
        <v/>
      </c>
      <c r="R35" s="26" t="n"/>
      <c r="S35" s="27">
        <f>IF(AND(J35="Confirmada",B35&gt;='Parâmetros'!$B$2,C35&lt;&gt;""),B35+C35,"")</f>
        <v/>
      </c>
    </row>
    <row r="36" ht="27" customHeight="1">
      <c r="A36" s="17" t="n"/>
      <c r="B36" s="18" t="n"/>
      <c r="C36" s="39" t="n"/>
      <c r="D36" s="39" t="n"/>
      <c r="E36" s="20">
        <f>IF(OR(C36="",D36="",D36&lt;=C36),"",(D36-C36)*24)</f>
        <v/>
      </c>
      <c r="F36" s="17" t="n"/>
      <c r="G36" s="17" t="n"/>
      <c r="H36" s="21" t="n"/>
      <c r="I36" s="22">
        <f>IF(A36="","",'Parâmetros'!$B$3)</f>
        <v/>
      </c>
      <c r="J36" s="23" t="n"/>
      <c r="K36" s="18" t="n"/>
      <c r="L36" s="24">
        <f>IF(OR(B36="",C36="",D36="",J36="",D36&lt;=C36,OR(J36="Cancelada",J36="Recusada")),"",IF(SUMPRODUCT(($B$5:$B$124=B36)*($C$5:$C$124&lt;&gt;"")*($D$5:$D$124&lt;&gt;"")*($C$5:$C$124&lt;D36)*($D$5:$D$124&gt;C36)*($J$5:$J$124&lt;&gt;"Cancelada")*($J$5:$J$124&lt;&gt;"Recusada")*(ROW($B$5:$B$124)&lt;&gt;ROW(B36)))&gt;0,"CONFLITO","OK"))</f>
        <v/>
      </c>
      <c r="M36" s="24">
        <f>IF(A36="","",IF(H36="","PREENCHER",IF(OR(NOT(ISNUMBER(H36)),H36&lt;1),"REVISAR",IF(H36&gt;'Parâmetros'!$B$3,"EXCEDE","OK"))))</f>
        <v/>
      </c>
      <c r="N36" s="24">
        <f>IF(A36="","",IF(OR(C36="",D36=""),"PREENCHER",IF(OR(D36&lt;=C36,C36&lt;'Parâmetros'!$B$4,D36&gt;'Parâmetros'!$B$5,E36&gt;'Parâmetros'!$B$6),"FORA DA REGRA","OK")))</f>
        <v/>
      </c>
      <c r="O36" s="24">
        <f>IF(A36="","",IF(OR(B36="",K36=""),"PREENCHER",IF(B36-K36&lt;'Parâmetros'!$B$7,"ANTECEDÊNCIA INSUFICIENTE","OK")))</f>
        <v/>
      </c>
      <c r="P36" s="24">
        <f>IF(A36="","",IF(COUNTIF($A$5:$A$124,A36)&gt;1,"CÓDIGO DUPLICADO",IF(OR(B36="",C36="",D36="",F36="",G36="",H36="",J36="",K36=""),"INCOMPLETO","OK")))</f>
        <v/>
      </c>
      <c r="Q36" s="25">
        <f>IF(A36="","",IF(OR(J36="Cancelada",J36="Recusada"),"Sem ação",IF(J36="Concluída","Arquivada",IF(P36&lt;&gt;"OK","Completar/revisar cadastro",IF(L36="CONFLITO",IF(J36="Confirmada","Manter e revisar concorrente","Revisar conflito"),IF(OR(M36&lt;&gt;"OK",N36&lt;&gt;"OK",O36&lt;&gt;"OK"),"Revisar regras",IF(B36&lt;'Parâmetros'!$B$2,"Atualizar situação",IF(J36="Solicitada","Pode confirmar","Acompanhar"))))))))</f>
        <v/>
      </c>
      <c r="R36" s="26" t="n"/>
      <c r="S36" s="27">
        <f>IF(AND(J36="Confirmada",B36&gt;='Parâmetros'!$B$2,C36&lt;&gt;""),B36+C36,"")</f>
        <v/>
      </c>
    </row>
    <row r="37" ht="27" customHeight="1">
      <c r="A37" s="17" t="n"/>
      <c r="B37" s="18" t="n"/>
      <c r="C37" s="39" t="n"/>
      <c r="D37" s="39" t="n"/>
      <c r="E37" s="20">
        <f>IF(OR(C37="",D37="",D37&lt;=C37),"",(D37-C37)*24)</f>
        <v/>
      </c>
      <c r="F37" s="17" t="n"/>
      <c r="G37" s="17" t="n"/>
      <c r="H37" s="21" t="n"/>
      <c r="I37" s="22">
        <f>IF(A37="","",'Parâmetros'!$B$3)</f>
        <v/>
      </c>
      <c r="J37" s="23" t="n"/>
      <c r="K37" s="18" t="n"/>
      <c r="L37" s="24">
        <f>IF(OR(B37="",C37="",D37="",J37="",D37&lt;=C37,OR(J37="Cancelada",J37="Recusada")),"",IF(SUMPRODUCT(($B$5:$B$124=B37)*($C$5:$C$124&lt;&gt;"")*($D$5:$D$124&lt;&gt;"")*($C$5:$C$124&lt;D37)*($D$5:$D$124&gt;C37)*($J$5:$J$124&lt;&gt;"Cancelada")*($J$5:$J$124&lt;&gt;"Recusada")*(ROW($B$5:$B$124)&lt;&gt;ROW(B37)))&gt;0,"CONFLITO","OK"))</f>
        <v/>
      </c>
      <c r="M37" s="24">
        <f>IF(A37="","",IF(H37="","PREENCHER",IF(OR(NOT(ISNUMBER(H37)),H37&lt;1),"REVISAR",IF(H37&gt;'Parâmetros'!$B$3,"EXCEDE","OK"))))</f>
        <v/>
      </c>
      <c r="N37" s="24">
        <f>IF(A37="","",IF(OR(C37="",D37=""),"PREENCHER",IF(OR(D37&lt;=C37,C37&lt;'Parâmetros'!$B$4,D37&gt;'Parâmetros'!$B$5,E37&gt;'Parâmetros'!$B$6),"FORA DA REGRA","OK")))</f>
        <v/>
      </c>
      <c r="O37" s="24">
        <f>IF(A37="","",IF(OR(B37="",K37=""),"PREENCHER",IF(B37-K37&lt;'Parâmetros'!$B$7,"ANTECEDÊNCIA INSUFICIENTE","OK")))</f>
        <v/>
      </c>
      <c r="P37" s="24">
        <f>IF(A37="","",IF(COUNTIF($A$5:$A$124,A37)&gt;1,"CÓDIGO DUPLICADO",IF(OR(B37="",C37="",D37="",F37="",G37="",H37="",J37="",K37=""),"INCOMPLETO","OK")))</f>
        <v/>
      </c>
      <c r="Q37" s="25">
        <f>IF(A37="","",IF(OR(J37="Cancelada",J37="Recusada"),"Sem ação",IF(J37="Concluída","Arquivada",IF(P37&lt;&gt;"OK","Completar/revisar cadastro",IF(L37="CONFLITO",IF(J37="Confirmada","Manter e revisar concorrente","Revisar conflito"),IF(OR(M37&lt;&gt;"OK",N37&lt;&gt;"OK",O37&lt;&gt;"OK"),"Revisar regras",IF(B37&lt;'Parâmetros'!$B$2,"Atualizar situação",IF(J37="Solicitada","Pode confirmar","Acompanhar"))))))))</f>
        <v/>
      </c>
      <c r="R37" s="26" t="n"/>
      <c r="S37" s="27">
        <f>IF(AND(J37="Confirmada",B37&gt;='Parâmetros'!$B$2,C37&lt;&gt;""),B37+C37,"")</f>
        <v/>
      </c>
    </row>
    <row r="38" ht="27" customHeight="1">
      <c r="A38" s="17" t="n"/>
      <c r="B38" s="18" t="n"/>
      <c r="C38" s="39" t="n"/>
      <c r="D38" s="39" t="n"/>
      <c r="E38" s="20">
        <f>IF(OR(C38="",D38="",D38&lt;=C38),"",(D38-C38)*24)</f>
        <v/>
      </c>
      <c r="F38" s="17" t="n"/>
      <c r="G38" s="17" t="n"/>
      <c r="H38" s="21" t="n"/>
      <c r="I38" s="22">
        <f>IF(A38="","",'Parâmetros'!$B$3)</f>
        <v/>
      </c>
      <c r="J38" s="23" t="n"/>
      <c r="K38" s="18" t="n"/>
      <c r="L38" s="24">
        <f>IF(OR(B38="",C38="",D38="",J38="",D38&lt;=C38,OR(J38="Cancelada",J38="Recusada")),"",IF(SUMPRODUCT(($B$5:$B$124=B38)*($C$5:$C$124&lt;&gt;"")*($D$5:$D$124&lt;&gt;"")*($C$5:$C$124&lt;D38)*($D$5:$D$124&gt;C38)*($J$5:$J$124&lt;&gt;"Cancelada")*($J$5:$J$124&lt;&gt;"Recusada")*(ROW($B$5:$B$124)&lt;&gt;ROW(B38)))&gt;0,"CONFLITO","OK"))</f>
        <v/>
      </c>
      <c r="M38" s="24">
        <f>IF(A38="","",IF(H38="","PREENCHER",IF(OR(NOT(ISNUMBER(H38)),H38&lt;1),"REVISAR",IF(H38&gt;'Parâmetros'!$B$3,"EXCEDE","OK"))))</f>
        <v/>
      </c>
      <c r="N38" s="24">
        <f>IF(A38="","",IF(OR(C38="",D38=""),"PREENCHER",IF(OR(D38&lt;=C38,C38&lt;'Parâmetros'!$B$4,D38&gt;'Parâmetros'!$B$5,E38&gt;'Parâmetros'!$B$6),"FORA DA REGRA","OK")))</f>
        <v/>
      </c>
      <c r="O38" s="24">
        <f>IF(A38="","",IF(OR(B38="",K38=""),"PREENCHER",IF(B38-K38&lt;'Parâmetros'!$B$7,"ANTECEDÊNCIA INSUFICIENTE","OK")))</f>
        <v/>
      </c>
      <c r="P38" s="24">
        <f>IF(A38="","",IF(COUNTIF($A$5:$A$124,A38)&gt;1,"CÓDIGO DUPLICADO",IF(OR(B38="",C38="",D38="",F38="",G38="",H38="",J38="",K38=""),"INCOMPLETO","OK")))</f>
        <v/>
      </c>
      <c r="Q38" s="25">
        <f>IF(A38="","",IF(OR(J38="Cancelada",J38="Recusada"),"Sem ação",IF(J38="Concluída","Arquivada",IF(P38&lt;&gt;"OK","Completar/revisar cadastro",IF(L38="CONFLITO",IF(J38="Confirmada","Manter e revisar concorrente","Revisar conflito"),IF(OR(M38&lt;&gt;"OK",N38&lt;&gt;"OK",O38&lt;&gt;"OK"),"Revisar regras",IF(B38&lt;'Parâmetros'!$B$2,"Atualizar situação",IF(J38="Solicitada","Pode confirmar","Acompanhar"))))))))</f>
        <v/>
      </c>
      <c r="R38" s="26" t="n"/>
      <c r="S38" s="27">
        <f>IF(AND(J38="Confirmada",B38&gt;='Parâmetros'!$B$2,C38&lt;&gt;""),B38+C38,"")</f>
        <v/>
      </c>
    </row>
    <row r="39" ht="27" customHeight="1">
      <c r="A39" s="17" t="n"/>
      <c r="B39" s="18" t="n"/>
      <c r="C39" s="39" t="n"/>
      <c r="D39" s="39" t="n"/>
      <c r="E39" s="20">
        <f>IF(OR(C39="",D39="",D39&lt;=C39),"",(D39-C39)*24)</f>
        <v/>
      </c>
      <c r="F39" s="17" t="n"/>
      <c r="G39" s="17" t="n"/>
      <c r="H39" s="21" t="n"/>
      <c r="I39" s="22">
        <f>IF(A39="","",'Parâmetros'!$B$3)</f>
        <v/>
      </c>
      <c r="J39" s="23" t="n"/>
      <c r="K39" s="18" t="n"/>
      <c r="L39" s="24">
        <f>IF(OR(B39="",C39="",D39="",J39="",D39&lt;=C39,OR(J39="Cancelada",J39="Recusada")),"",IF(SUMPRODUCT(($B$5:$B$124=B39)*($C$5:$C$124&lt;&gt;"")*($D$5:$D$124&lt;&gt;"")*($C$5:$C$124&lt;D39)*($D$5:$D$124&gt;C39)*($J$5:$J$124&lt;&gt;"Cancelada")*($J$5:$J$124&lt;&gt;"Recusada")*(ROW($B$5:$B$124)&lt;&gt;ROW(B39)))&gt;0,"CONFLITO","OK"))</f>
        <v/>
      </c>
      <c r="M39" s="24">
        <f>IF(A39="","",IF(H39="","PREENCHER",IF(OR(NOT(ISNUMBER(H39)),H39&lt;1),"REVISAR",IF(H39&gt;'Parâmetros'!$B$3,"EXCEDE","OK"))))</f>
        <v/>
      </c>
      <c r="N39" s="24">
        <f>IF(A39="","",IF(OR(C39="",D39=""),"PREENCHER",IF(OR(D39&lt;=C39,C39&lt;'Parâmetros'!$B$4,D39&gt;'Parâmetros'!$B$5,E39&gt;'Parâmetros'!$B$6),"FORA DA REGRA","OK")))</f>
        <v/>
      </c>
      <c r="O39" s="24">
        <f>IF(A39="","",IF(OR(B39="",K39=""),"PREENCHER",IF(B39-K39&lt;'Parâmetros'!$B$7,"ANTECEDÊNCIA INSUFICIENTE","OK")))</f>
        <v/>
      </c>
      <c r="P39" s="24">
        <f>IF(A39="","",IF(COUNTIF($A$5:$A$124,A39)&gt;1,"CÓDIGO DUPLICADO",IF(OR(B39="",C39="",D39="",F39="",G39="",H39="",J39="",K39=""),"INCOMPLETO","OK")))</f>
        <v/>
      </c>
      <c r="Q39" s="25">
        <f>IF(A39="","",IF(OR(J39="Cancelada",J39="Recusada"),"Sem ação",IF(J39="Concluída","Arquivada",IF(P39&lt;&gt;"OK","Completar/revisar cadastro",IF(L39="CONFLITO",IF(J39="Confirmada","Manter e revisar concorrente","Revisar conflito"),IF(OR(M39&lt;&gt;"OK",N39&lt;&gt;"OK",O39&lt;&gt;"OK"),"Revisar regras",IF(B39&lt;'Parâmetros'!$B$2,"Atualizar situação",IF(J39="Solicitada","Pode confirmar","Acompanhar"))))))))</f>
        <v/>
      </c>
      <c r="R39" s="26" t="n"/>
      <c r="S39" s="27">
        <f>IF(AND(J39="Confirmada",B39&gt;='Parâmetros'!$B$2,C39&lt;&gt;""),B39+C39,"")</f>
        <v/>
      </c>
    </row>
    <row r="40" ht="27" customHeight="1">
      <c r="A40" s="17" t="n"/>
      <c r="B40" s="18" t="n"/>
      <c r="C40" s="39" t="n"/>
      <c r="D40" s="39" t="n"/>
      <c r="E40" s="20">
        <f>IF(OR(C40="",D40="",D40&lt;=C40),"",(D40-C40)*24)</f>
        <v/>
      </c>
      <c r="F40" s="17" t="n"/>
      <c r="G40" s="17" t="n"/>
      <c r="H40" s="21" t="n"/>
      <c r="I40" s="22">
        <f>IF(A40="","",'Parâmetros'!$B$3)</f>
        <v/>
      </c>
      <c r="J40" s="23" t="n"/>
      <c r="K40" s="18" t="n"/>
      <c r="L40" s="24">
        <f>IF(OR(B40="",C40="",D40="",J40="",D40&lt;=C40,OR(J40="Cancelada",J40="Recusada")),"",IF(SUMPRODUCT(($B$5:$B$124=B40)*($C$5:$C$124&lt;&gt;"")*($D$5:$D$124&lt;&gt;"")*($C$5:$C$124&lt;D40)*($D$5:$D$124&gt;C40)*($J$5:$J$124&lt;&gt;"Cancelada")*($J$5:$J$124&lt;&gt;"Recusada")*(ROW($B$5:$B$124)&lt;&gt;ROW(B40)))&gt;0,"CONFLITO","OK"))</f>
        <v/>
      </c>
      <c r="M40" s="24">
        <f>IF(A40="","",IF(H40="","PREENCHER",IF(OR(NOT(ISNUMBER(H40)),H40&lt;1),"REVISAR",IF(H40&gt;'Parâmetros'!$B$3,"EXCEDE","OK"))))</f>
        <v/>
      </c>
      <c r="N40" s="24">
        <f>IF(A40="","",IF(OR(C40="",D40=""),"PREENCHER",IF(OR(D40&lt;=C40,C40&lt;'Parâmetros'!$B$4,D40&gt;'Parâmetros'!$B$5,E40&gt;'Parâmetros'!$B$6),"FORA DA REGRA","OK")))</f>
        <v/>
      </c>
      <c r="O40" s="24">
        <f>IF(A40="","",IF(OR(B40="",K40=""),"PREENCHER",IF(B40-K40&lt;'Parâmetros'!$B$7,"ANTECEDÊNCIA INSUFICIENTE","OK")))</f>
        <v/>
      </c>
      <c r="P40" s="24">
        <f>IF(A40="","",IF(COUNTIF($A$5:$A$124,A40)&gt;1,"CÓDIGO DUPLICADO",IF(OR(B40="",C40="",D40="",F40="",G40="",H40="",J40="",K40=""),"INCOMPLETO","OK")))</f>
        <v/>
      </c>
      <c r="Q40" s="25">
        <f>IF(A40="","",IF(OR(J40="Cancelada",J40="Recusada"),"Sem ação",IF(J40="Concluída","Arquivada",IF(P40&lt;&gt;"OK","Completar/revisar cadastro",IF(L40="CONFLITO",IF(J40="Confirmada","Manter e revisar concorrente","Revisar conflito"),IF(OR(M40&lt;&gt;"OK",N40&lt;&gt;"OK",O40&lt;&gt;"OK"),"Revisar regras",IF(B40&lt;'Parâmetros'!$B$2,"Atualizar situação",IF(J40="Solicitada","Pode confirmar","Acompanhar"))))))))</f>
        <v/>
      </c>
      <c r="R40" s="26" t="n"/>
      <c r="S40" s="27">
        <f>IF(AND(J40="Confirmada",B40&gt;='Parâmetros'!$B$2,C40&lt;&gt;""),B40+C40,"")</f>
        <v/>
      </c>
    </row>
    <row r="41" ht="27" customHeight="1">
      <c r="A41" s="17" t="n"/>
      <c r="B41" s="18" t="n"/>
      <c r="C41" s="39" t="n"/>
      <c r="D41" s="39" t="n"/>
      <c r="E41" s="20">
        <f>IF(OR(C41="",D41="",D41&lt;=C41),"",(D41-C41)*24)</f>
        <v/>
      </c>
      <c r="F41" s="17" t="n"/>
      <c r="G41" s="17" t="n"/>
      <c r="H41" s="21" t="n"/>
      <c r="I41" s="22">
        <f>IF(A41="","",'Parâmetros'!$B$3)</f>
        <v/>
      </c>
      <c r="J41" s="23" t="n"/>
      <c r="K41" s="18" t="n"/>
      <c r="L41" s="24">
        <f>IF(OR(B41="",C41="",D41="",J41="",D41&lt;=C41,OR(J41="Cancelada",J41="Recusada")),"",IF(SUMPRODUCT(($B$5:$B$124=B41)*($C$5:$C$124&lt;&gt;"")*($D$5:$D$124&lt;&gt;"")*($C$5:$C$124&lt;D41)*($D$5:$D$124&gt;C41)*($J$5:$J$124&lt;&gt;"Cancelada")*($J$5:$J$124&lt;&gt;"Recusada")*(ROW($B$5:$B$124)&lt;&gt;ROW(B41)))&gt;0,"CONFLITO","OK"))</f>
        <v/>
      </c>
      <c r="M41" s="24">
        <f>IF(A41="","",IF(H41="","PREENCHER",IF(OR(NOT(ISNUMBER(H41)),H41&lt;1),"REVISAR",IF(H41&gt;'Parâmetros'!$B$3,"EXCEDE","OK"))))</f>
        <v/>
      </c>
      <c r="N41" s="24">
        <f>IF(A41="","",IF(OR(C41="",D41=""),"PREENCHER",IF(OR(D41&lt;=C41,C41&lt;'Parâmetros'!$B$4,D41&gt;'Parâmetros'!$B$5,E41&gt;'Parâmetros'!$B$6),"FORA DA REGRA","OK")))</f>
        <v/>
      </c>
      <c r="O41" s="24">
        <f>IF(A41="","",IF(OR(B41="",K41=""),"PREENCHER",IF(B41-K41&lt;'Parâmetros'!$B$7,"ANTECEDÊNCIA INSUFICIENTE","OK")))</f>
        <v/>
      </c>
      <c r="P41" s="24">
        <f>IF(A41="","",IF(COUNTIF($A$5:$A$124,A41)&gt;1,"CÓDIGO DUPLICADO",IF(OR(B41="",C41="",D41="",F41="",G41="",H41="",J41="",K41=""),"INCOMPLETO","OK")))</f>
        <v/>
      </c>
      <c r="Q41" s="25">
        <f>IF(A41="","",IF(OR(J41="Cancelada",J41="Recusada"),"Sem ação",IF(J41="Concluída","Arquivada",IF(P41&lt;&gt;"OK","Completar/revisar cadastro",IF(L41="CONFLITO",IF(J41="Confirmada","Manter e revisar concorrente","Revisar conflito"),IF(OR(M41&lt;&gt;"OK",N41&lt;&gt;"OK",O41&lt;&gt;"OK"),"Revisar regras",IF(B41&lt;'Parâmetros'!$B$2,"Atualizar situação",IF(J41="Solicitada","Pode confirmar","Acompanhar"))))))))</f>
        <v/>
      </c>
      <c r="R41" s="26" t="n"/>
      <c r="S41" s="27">
        <f>IF(AND(J41="Confirmada",B41&gt;='Parâmetros'!$B$2,C41&lt;&gt;""),B41+C41,"")</f>
        <v/>
      </c>
    </row>
    <row r="42" ht="27" customHeight="1">
      <c r="A42" s="17" t="n"/>
      <c r="B42" s="18" t="n"/>
      <c r="C42" s="39" t="n"/>
      <c r="D42" s="39" t="n"/>
      <c r="E42" s="20">
        <f>IF(OR(C42="",D42="",D42&lt;=C42),"",(D42-C42)*24)</f>
        <v/>
      </c>
      <c r="F42" s="17" t="n"/>
      <c r="G42" s="17" t="n"/>
      <c r="H42" s="21" t="n"/>
      <c r="I42" s="22">
        <f>IF(A42="","",'Parâmetros'!$B$3)</f>
        <v/>
      </c>
      <c r="J42" s="23" t="n"/>
      <c r="K42" s="18" t="n"/>
      <c r="L42" s="24">
        <f>IF(OR(B42="",C42="",D42="",J42="",D42&lt;=C42,OR(J42="Cancelada",J42="Recusada")),"",IF(SUMPRODUCT(($B$5:$B$124=B42)*($C$5:$C$124&lt;&gt;"")*($D$5:$D$124&lt;&gt;"")*($C$5:$C$124&lt;D42)*($D$5:$D$124&gt;C42)*($J$5:$J$124&lt;&gt;"Cancelada")*($J$5:$J$124&lt;&gt;"Recusada")*(ROW($B$5:$B$124)&lt;&gt;ROW(B42)))&gt;0,"CONFLITO","OK"))</f>
        <v/>
      </c>
      <c r="M42" s="24">
        <f>IF(A42="","",IF(H42="","PREENCHER",IF(OR(NOT(ISNUMBER(H42)),H42&lt;1),"REVISAR",IF(H42&gt;'Parâmetros'!$B$3,"EXCEDE","OK"))))</f>
        <v/>
      </c>
      <c r="N42" s="24">
        <f>IF(A42="","",IF(OR(C42="",D42=""),"PREENCHER",IF(OR(D42&lt;=C42,C42&lt;'Parâmetros'!$B$4,D42&gt;'Parâmetros'!$B$5,E42&gt;'Parâmetros'!$B$6),"FORA DA REGRA","OK")))</f>
        <v/>
      </c>
      <c r="O42" s="24">
        <f>IF(A42="","",IF(OR(B42="",K42=""),"PREENCHER",IF(B42-K42&lt;'Parâmetros'!$B$7,"ANTECEDÊNCIA INSUFICIENTE","OK")))</f>
        <v/>
      </c>
      <c r="P42" s="24">
        <f>IF(A42="","",IF(COUNTIF($A$5:$A$124,A42)&gt;1,"CÓDIGO DUPLICADO",IF(OR(B42="",C42="",D42="",F42="",G42="",H42="",J42="",K42=""),"INCOMPLETO","OK")))</f>
        <v/>
      </c>
      <c r="Q42" s="25">
        <f>IF(A42="","",IF(OR(J42="Cancelada",J42="Recusada"),"Sem ação",IF(J42="Concluída","Arquivada",IF(P42&lt;&gt;"OK","Completar/revisar cadastro",IF(L42="CONFLITO",IF(J42="Confirmada","Manter e revisar concorrente","Revisar conflito"),IF(OR(M42&lt;&gt;"OK",N42&lt;&gt;"OK",O42&lt;&gt;"OK"),"Revisar regras",IF(B42&lt;'Parâmetros'!$B$2,"Atualizar situação",IF(J42="Solicitada","Pode confirmar","Acompanhar"))))))))</f>
        <v/>
      </c>
      <c r="R42" s="26" t="n"/>
      <c r="S42" s="27">
        <f>IF(AND(J42="Confirmada",B42&gt;='Parâmetros'!$B$2,C42&lt;&gt;""),B42+C42,"")</f>
        <v/>
      </c>
    </row>
    <row r="43" ht="27" customHeight="1">
      <c r="A43" s="17" t="n"/>
      <c r="B43" s="18" t="n"/>
      <c r="C43" s="39" t="n"/>
      <c r="D43" s="39" t="n"/>
      <c r="E43" s="20">
        <f>IF(OR(C43="",D43="",D43&lt;=C43),"",(D43-C43)*24)</f>
        <v/>
      </c>
      <c r="F43" s="17" t="n"/>
      <c r="G43" s="17" t="n"/>
      <c r="H43" s="21" t="n"/>
      <c r="I43" s="22">
        <f>IF(A43="","",'Parâmetros'!$B$3)</f>
        <v/>
      </c>
      <c r="J43" s="23" t="n"/>
      <c r="K43" s="18" t="n"/>
      <c r="L43" s="24">
        <f>IF(OR(B43="",C43="",D43="",J43="",D43&lt;=C43,OR(J43="Cancelada",J43="Recusada")),"",IF(SUMPRODUCT(($B$5:$B$124=B43)*($C$5:$C$124&lt;&gt;"")*($D$5:$D$124&lt;&gt;"")*($C$5:$C$124&lt;D43)*($D$5:$D$124&gt;C43)*($J$5:$J$124&lt;&gt;"Cancelada")*($J$5:$J$124&lt;&gt;"Recusada")*(ROW($B$5:$B$124)&lt;&gt;ROW(B43)))&gt;0,"CONFLITO","OK"))</f>
        <v/>
      </c>
      <c r="M43" s="24">
        <f>IF(A43="","",IF(H43="","PREENCHER",IF(OR(NOT(ISNUMBER(H43)),H43&lt;1),"REVISAR",IF(H43&gt;'Parâmetros'!$B$3,"EXCEDE","OK"))))</f>
        <v/>
      </c>
      <c r="N43" s="24">
        <f>IF(A43="","",IF(OR(C43="",D43=""),"PREENCHER",IF(OR(D43&lt;=C43,C43&lt;'Parâmetros'!$B$4,D43&gt;'Parâmetros'!$B$5,E43&gt;'Parâmetros'!$B$6),"FORA DA REGRA","OK")))</f>
        <v/>
      </c>
      <c r="O43" s="24">
        <f>IF(A43="","",IF(OR(B43="",K43=""),"PREENCHER",IF(B43-K43&lt;'Parâmetros'!$B$7,"ANTECEDÊNCIA INSUFICIENTE","OK")))</f>
        <v/>
      </c>
      <c r="P43" s="24">
        <f>IF(A43="","",IF(COUNTIF($A$5:$A$124,A43)&gt;1,"CÓDIGO DUPLICADO",IF(OR(B43="",C43="",D43="",F43="",G43="",H43="",J43="",K43=""),"INCOMPLETO","OK")))</f>
        <v/>
      </c>
      <c r="Q43" s="25">
        <f>IF(A43="","",IF(OR(J43="Cancelada",J43="Recusada"),"Sem ação",IF(J43="Concluída","Arquivada",IF(P43&lt;&gt;"OK","Completar/revisar cadastro",IF(L43="CONFLITO",IF(J43="Confirmada","Manter e revisar concorrente","Revisar conflito"),IF(OR(M43&lt;&gt;"OK",N43&lt;&gt;"OK",O43&lt;&gt;"OK"),"Revisar regras",IF(B43&lt;'Parâmetros'!$B$2,"Atualizar situação",IF(J43="Solicitada","Pode confirmar","Acompanhar"))))))))</f>
        <v/>
      </c>
      <c r="R43" s="26" t="n"/>
      <c r="S43" s="27">
        <f>IF(AND(J43="Confirmada",B43&gt;='Parâmetros'!$B$2,C43&lt;&gt;""),B43+C43,"")</f>
        <v/>
      </c>
    </row>
    <row r="44" ht="27" customHeight="1">
      <c r="A44" s="17" t="n"/>
      <c r="B44" s="18" t="n"/>
      <c r="C44" s="39" t="n"/>
      <c r="D44" s="39" t="n"/>
      <c r="E44" s="20">
        <f>IF(OR(C44="",D44="",D44&lt;=C44),"",(D44-C44)*24)</f>
        <v/>
      </c>
      <c r="F44" s="17" t="n"/>
      <c r="G44" s="17" t="n"/>
      <c r="H44" s="21" t="n"/>
      <c r="I44" s="22">
        <f>IF(A44="","",'Parâmetros'!$B$3)</f>
        <v/>
      </c>
      <c r="J44" s="23" t="n"/>
      <c r="K44" s="18" t="n"/>
      <c r="L44" s="24">
        <f>IF(OR(B44="",C44="",D44="",J44="",D44&lt;=C44,OR(J44="Cancelada",J44="Recusada")),"",IF(SUMPRODUCT(($B$5:$B$124=B44)*($C$5:$C$124&lt;&gt;"")*($D$5:$D$124&lt;&gt;"")*($C$5:$C$124&lt;D44)*($D$5:$D$124&gt;C44)*($J$5:$J$124&lt;&gt;"Cancelada")*($J$5:$J$124&lt;&gt;"Recusada")*(ROW($B$5:$B$124)&lt;&gt;ROW(B44)))&gt;0,"CONFLITO","OK"))</f>
        <v/>
      </c>
      <c r="M44" s="24">
        <f>IF(A44="","",IF(H44="","PREENCHER",IF(OR(NOT(ISNUMBER(H44)),H44&lt;1),"REVISAR",IF(H44&gt;'Parâmetros'!$B$3,"EXCEDE","OK"))))</f>
        <v/>
      </c>
      <c r="N44" s="24">
        <f>IF(A44="","",IF(OR(C44="",D44=""),"PREENCHER",IF(OR(D44&lt;=C44,C44&lt;'Parâmetros'!$B$4,D44&gt;'Parâmetros'!$B$5,E44&gt;'Parâmetros'!$B$6),"FORA DA REGRA","OK")))</f>
        <v/>
      </c>
      <c r="O44" s="24">
        <f>IF(A44="","",IF(OR(B44="",K44=""),"PREENCHER",IF(B44-K44&lt;'Parâmetros'!$B$7,"ANTECEDÊNCIA INSUFICIENTE","OK")))</f>
        <v/>
      </c>
      <c r="P44" s="24">
        <f>IF(A44="","",IF(COUNTIF($A$5:$A$124,A44)&gt;1,"CÓDIGO DUPLICADO",IF(OR(B44="",C44="",D44="",F44="",G44="",H44="",J44="",K44=""),"INCOMPLETO","OK")))</f>
        <v/>
      </c>
      <c r="Q44" s="25">
        <f>IF(A44="","",IF(OR(J44="Cancelada",J44="Recusada"),"Sem ação",IF(J44="Concluída","Arquivada",IF(P44&lt;&gt;"OK","Completar/revisar cadastro",IF(L44="CONFLITO",IF(J44="Confirmada","Manter e revisar concorrente","Revisar conflito"),IF(OR(M44&lt;&gt;"OK",N44&lt;&gt;"OK",O44&lt;&gt;"OK"),"Revisar regras",IF(B44&lt;'Parâmetros'!$B$2,"Atualizar situação",IF(J44="Solicitada","Pode confirmar","Acompanhar"))))))))</f>
        <v/>
      </c>
      <c r="R44" s="26" t="n"/>
      <c r="S44" s="27">
        <f>IF(AND(J44="Confirmada",B44&gt;='Parâmetros'!$B$2,C44&lt;&gt;""),B44+C44,"")</f>
        <v/>
      </c>
    </row>
    <row r="45" ht="27" customHeight="1">
      <c r="A45" s="17" t="n"/>
      <c r="B45" s="18" t="n"/>
      <c r="C45" s="39" t="n"/>
      <c r="D45" s="39" t="n"/>
      <c r="E45" s="20">
        <f>IF(OR(C45="",D45="",D45&lt;=C45),"",(D45-C45)*24)</f>
        <v/>
      </c>
      <c r="F45" s="17" t="n"/>
      <c r="G45" s="17" t="n"/>
      <c r="H45" s="21" t="n"/>
      <c r="I45" s="22">
        <f>IF(A45="","",'Parâmetros'!$B$3)</f>
        <v/>
      </c>
      <c r="J45" s="23" t="n"/>
      <c r="K45" s="18" t="n"/>
      <c r="L45" s="24">
        <f>IF(OR(B45="",C45="",D45="",J45="",D45&lt;=C45,OR(J45="Cancelada",J45="Recusada")),"",IF(SUMPRODUCT(($B$5:$B$124=B45)*($C$5:$C$124&lt;&gt;"")*($D$5:$D$124&lt;&gt;"")*($C$5:$C$124&lt;D45)*($D$5:$D$124&gt;C45)*($J$5:$J$124&lt;&gt;"Cancelada")*($J$5:$J$124&lt;&gt;"Recusada")*(ROW($B$5:$B$124)&lt;&gt;ROW(B45)))&gt;0,"CONFLITO","OK"))</f>
        <v/>
      </c>
      <c r="M45" s="24">
        <f>IF(A45="","",IF(H45="","PREENCHER",IF(OR(NOT(ISNUMBER(H45)),H45&lt;1),"REVISAR",IF(H45&gt;'Parâmetros'!$B$3,"EXCEDE","OK"))))</f>
        <v/>
      </c>
      <c r="N45" s="24">
        <f>IF(A45="","",IF(OR(C45="",D45=""),"PREENCHER",IF(OR(D45&lt;=C45,C45&lt;'Parâmetros'!$B$4,D45&gt;'Parâmetros'!$B$5,E45&gt;'Parâmetros'!$B$6),"FORA DA REGRA","OK")))</f>
        <v/>
      </c>
      <c r="O45" s="24">
        <f>IF(A45="","",IF(OR(B45="",K45=""),"PREENCHER",IF(B45-K45&lt;'Parâmetros'!$B$7,"ANTECEDÊNCIA INSUFICIENTE","OK")))</f>
        <v/>
      </c>
      <c r="P45" s="24">
        <f>IF(A45="","",IF(COUNTIF($A$5:$A$124,A45)&gt;1,"CÓDIGO DUPLICADO",IF(OR(B45="",C45="",D45="",F45="",G45="",H45="",J45="",K45=""),"INCOMPLETO","OK")))</f>
        <v/>
      </c>
      <c r="Q45" s="25">
        <f>IF(A45="","",IF(OR(J45="Cancelada",J45="Recusada"),"Sem ação",IF(J45="Concluída","Arquivada",IF(P45&lt;&gt;"OK","Completar/revisar cadastro",IF(L45="CONFLITO",IF(J45="Confirmada","Manter e revisar concorrente","Revisar conflito"),IF(OR(M45&lt;&gt;"OK",N45&lt;&gt;"OK",O45&lt;&gt;"OK"),"Revisar regras",IF(B45&lt;'Parâmetros'!$B$2,"Atualizar situação",IF(J45="Solicitada","Pode confirmar","Acompanhar"))))))))</f>
        <v/>
      </c>
      <c r="R45" s="26" t="n"/>
      <c r="S45" s="27">
        <f>IF(AND(J45="Confirmada",B45&gt;='Parâmetros'!$B$2,C45&lt;&gt;""),B45+C45,"")</f>
        <v/>
      </c>
    </row>
    <row r="46" ht="27" customHeight="1">
      <c r="A46" s="17" t="n"/>
      <c r="B46" s="18" t="n"/>
      <c r="C46" s="39" t="n"/>
      <c r="D46" s="39" t="n"/>
      <c r="E46" s="20">
        <f>IF(OR(C46="",D46="",D46&lt;=C46),"",(D46-C46)*24)</f>
        <v/>
      </c>
      <c r="F46" s="17" t="n"/>
      <c r="G46" s="17" t="n"/>
      <c r="H46" s="21" t="n"/>
      <c r="I46" s="22">
        <f>IF(A46="","",'Parâmetros'!$B$3)</f>
        <v/>
      </c>
      <c r="J46" s="23" t="n"/>
      <c r="K46" s="18" t="n"/>
      <c r="L46" s="24">
        <f>IF(OR(B46="",C46="",D46="",J46="",D46&lt;=C46,OR(J46="Cancelada",J46="Recusada")),"",IF(SUMPRODUCT(($B$5:$B$124=B46)*($C$5:$C$124&lt;&gt;"")*($D$5:$D$124&lt;&gt;"")*($C$5:$C$124&lt;D46)*($D$5:$D$124&gt;C46)*($J$5:$J$124&lt;&gt;"Cancelada")*($J$5:$J$124&lt;&gt;"Recusada")*(ROW($B$5:$B$124)&lt;&gt;ROW(B46)))&gt;0,"CONFLITO","OK"))</f>
        <v/>
      </c>
      <c r="M46" s="24">
        <f>IF(A46="","",IF(H46="","PREENCHER",IF(OR(NOT(ISNUMBER(H46)),H46&lt;1),"REVISAR",IF(H46&gt;'Parâmetros'!$B$3,"EXCEDE","OK"))))</f>
        <v/>
      </c>
      <c r="N46" s="24">
        <f>IF(A46="","",IF(OR(C46="",D46=""),"PREENCHER",IF(OR(D46&lt;=C46,C46&lt;'Parâmetros'!$B$4,D46&gt;'Parâmetros'!$B$5,E46&gt;'Parâmetros'!$B$6),"FORA DA REGRA","OK")))</f>
        <v/>
      </c>
      <c r="O46" s="24">
        <f>IF(A46="","",IF(OR(B46="",K46=""),"PREENCHER",IF(B46-K46&lt;'Parâmetros'!$B$7,"ANTECEDÊNCIA INSUFICIENTE","OK")))</f>
        <v/>
      </c>
      <c r="P46" s="24">
        <f>IF(A46="","",IF(COUNTIF($A$5:$A$124,A46)&gt;1,"CÓDIGO DUPLICADO",IF(OR(B46="",C46="",D46="",F46="",G46="",H46="",J46="",K46=""),"INCOMPLETO","OK")))</f>
        <v/>
      </c>
      <c r="Q46" s="25">
        <f>IF(A46="","",IF(OR(J46="Cancelada",J46="Recusada"),"Sem ação",IF(J46="Concluída","Arquivada",IF(P46&lt;&gt;"OK","Completar/revisar cadastro",IF(L46="CONFLITO",IF(J46="Confirmada","Manter e revisar concorrente","Revisar conflito"),IF(OR(M46&lt;&gt;"OK",N46&lt;&gt;"OK",O46&lt;&gt;"OK"),"Revisar regras",IF(B46&lt;'Parâmetros'!$B$2,"Atualizar situação",IF(J46="Solicitada","Pode confirmar","Acompanhar"))))))))</f>
        <v/>
      </c>
      <c r="R46" s="26" t="n"/>
      <c r="S46" s="27">
        <f>IF(AND(J46="Confirmada",B46&gt;='Parâmetros'!$B$2,C46&lt;&gt;""),B46+C46,"")</f>
        <v/>
      </c>
    </row>
    <row r="47" ht="27" customHeight="1">
      <c r="A47" s="17" t="n"/>
      <c r="B47" s="18" t="n"/>
      <c r="C47" s="39" t="n"/>
      <c r="D47" s="39" t="n"/>
      <c r="E47" s="20">
        <f>IF(OR(C47="",D47="",D47&lt;=C47),"",(D47-C47)*24)</f>
        <v/>
      </c>
      <c r="F47" s="17" t="n"/>
      <c r="G47" s="17" t="n"/>
      <c r="H47" s="21" t="n"/>
      <c r="I47" s="22">
        <f>IF(A47="","",'Parâmetros'!$B$3)</f>
        <v/>
      </c>
      <c r="J47" s="23" t="n"/>
      <c r="K47" s="18" t="n"/>
      <c r="L47" s="24">
        <f>IF(OR(B47="",C47="",D47="",J47="",D47&lt;=C47,OR(J47="Cancelada",J47="Recusada")),"",IF(SUMPRODUCT(($B$5:$B$124=B47)*($C$5:$C$124&lt;&gt;"")*($D$5:$D$124&lt;&gt;"")*($C$5:$C$124&lt;D47)*($D$5:$D$124&gt;C47)*($J$5:$J$124&lt;&gt;"Cancelada")*($J$5:$J$124&lt;&gt;"Recusada")*(ROW($B$5:$B$124)&lt;&gt;ROW(B47)))&gt;0,"CONFLITO","OK"))</f>
        <v/>
      </c>
      <c r="M47" s="24">
        <f>IF(A47="","",IF(H47="","PREENCHER",IF(OR(NOT(ISNUMBER(H47)),H47&lt;1),"REVISAR",IF(H47&gt;'Parâmetros'!$B$3,"EXCEDE","OK"))))</f>
        <v/>
      </c>
      <c r="N47" s="24">
        <f>IF(A47="","",IF(OR(C47="",D47=""),"PREENCHER",IF(OR(D47&lt;=C47,C47&lt;'Parâmetros'!$B$4,D47&gt;'Parâmetros'!$B$5,E47&gt;'Parâmetros'!$B$6),"FORA DA REGRA","OK")))</f>
        <v/>
      </c>
      <c r="O47" s="24">
        <f>IF(A47="","",IF(OR(B47="",K47=""),"PREENCHER",IF(B47-K47&lt;'Parâmetros'!$B$7,"ANTECEDÊNCIA INSUFICIENTE","OK")))</f>
        <v/>
      </c>
      <c r="P47" s="24">
        <f>IF(A47="","",IF(COUNTIF($A$5:$A$124,A47)&gt;1,"CÓDIGO DUPLICADO",IF(OR(B47="",C47="",D47="",F47="",G47="",H47="",J47="",K47=""),"INCOMPLETO","OK")))</f>
        <v/>
      </c>
      <c r="Q47" s="25">
        <f>IF(A47="","",IF(OR(J47="Cancelada",J47="Recusada"),"Sem ação",IF(J47="Concluída","Arquivada",IF(P47&lt;&gt;"OK","Completar/revisar cadastro",IF(L47="CONFLITO",IF(J47="Confirmada","Manter e revisar concorrente","Revisar conflito"),IF(OR(M47&lt;&gt;"OK",N47&lt;&gt;"OK",O47&lt;&gt;"OK"),"Revisar regras",IF(B47&lt;'Parâmetros'!$B$2,"Atualizar situação",IF(J47="Solicitada","Pode confirmar","Acompanhar"))))))))</f>
        <v/>
      </c>
      <c r="R47" s="26" t="n"/>
      <c r="S47" s="27">
        <f>IF(AND(J47="Confirmada",B47&gt;='Parâmetros'!$B$2,C47&lt;&gt;""),B47+C47,"")</f>
        <v/>
      </c>
    </row>
    <row r="48" ht="27" customHeight="1">
      <c r="A48" s="17" t="n"/>
      <c r="B48" s="18" t="n"/>
      <c r="C48" s="39" t="n"/>
      <c r="D48" s="39" t="n"/>
      <c r="E48" s="20">
        <f>IF(OR(C48="",D48="",D48&lt;=C48),"",(D48-C48)*24)</f>
        <v/>
      </c>
      <c r="F48" s="17" t="n"/>
      <c r="G48" s="17" t="n"/>
      <c r="H48" s="21" t="n"/>
      <c r="I48" s="22">
        <f>IF(A48="","",'Parâmetros'!$B$3)</f>
        <v/>
      </c>
      <c r="J48" s="23" t="n"/>
      <c r="K48" s="18" t="n"/>
      <c r="L48" s="24">
        <f>IF(OR(B48="",C48="",D48="",J48="",D48&lt;=C48,OR(J48="Cancelada",J48="Recusada")),"",IF(SUMPRODUCT(($B$5:$B$124=B48)*($C$5:$C$124&lt;&gt;"")*($D$5:$D$124&lt;&gt;"")*($C$5:$C$124&lt;D48)*($D$5:$D$124&gt;C48)*($J$5:$J$124&lt;&gt;"Cancelada")*($J$5:$J$124&lt;&gt;"Recusada")*(ROW($B$5:$B$124)&lt;&gt;ROW(B48)))&gt;0,"CONFLITO","OK"))</f>
        <v/>
      </c>
      <c r="M48" s="24">
        <f>IF(A48="","",IF(H48="","PREENCHER",IF(OR(NOT(ISNUMBER(H48)),H48&lt;1),"REVISAR",IF(H48&gt;'Parâmetros'!$B$3,"EXCEDE","OK"))))</f>
        <v/>
      </c>
      <c r="N48" s="24">
        <f>IF(A48="","",IF(OR(C48="",D48=""),"PREENCHER",IF(OR(D48&lt;=C48,C48&lt;'Parâmetros'!$B$4,D48&gt;'Parâmetros'!$B$5,E48&gt;'Parâmetros'!$B$6),"FORA DA REGRA","OK")))</f>
        <v/>
      </c>
      <c r="O48" s="24">
        <f>IF(A48="","",IF(OR(B48="",K48=""),"PREENCHER",IF(B48-K48&lt;'Parâmetros'!$B$7,"ANTECEDÊNCIA INSUFICIENTE","OK")))</f>
        <v/>
      </c>
      <c r="P48" s="24">
        <f>IF(A48="","",IF(COUNTIF($A$5:$A$124,A48)&gt;1,"CÓDIGO DUPLICADO",IF(OR(B48="",C48="",D48="",F48="",G48="",H48="",J48="",K48=""),"INCOMPLETO","OK")))</f>
        <v/>
      </c>
      <c r="Q48" s="25">
        <f>IF(A48="","",IF(OR(J48="Cancelada",J48="Recusada"),"Sem ação",IF(J48="Concluída","Arquivada",IF(P48&lt;&gt;"OK","Completar/revisar cadastro",IF(L48="CONFLITO",IF(J48="Confirmada","Manter e revisar concorrente","Revisar conflito"),IF(OR(M48&lt;&gt;"OK",N48&lt;&gt;"OK",O48&lt;&gt;"OK"),"Revisar regras",IF(B48&lt;'Parâmetros'!$B$2,"Atualizar situação",IF(J48="Solicitada","Pode confirmar","Acompanhar"))))))))</f>
        <v/>
      </c>
      <c r="R48" s="26" t="n"/>
      <c r="S48" s="27">
        <f>IF(AND(J48="Confirmada",B48&gt;='Parâmetros'!$B$2,C48&lt;&gt;""),B48+C48,"")</f>
        <v/>
      </c>
    </row>
    <row r="49" ht="27" customHeight="1">
      <c r="A49" s="17" t="n"/>
      <c r="B49" s="18" t="n"/>
      <c r="C49" s="39" t="n"/>
      <c r="D49" s="39" t="n"/>
      <c r="E49" s="20">
        <f>IF(OR(C49="",D49="",D49&lt;=C49),"",(D49-C49)*24)</f>
        <v/>
      </c>
      <c r="F49" s="17" t="n"/>
      <c r="G49" s="17" t="n"/>
      <c r="H49" s="21" t="n"/>
      <c r="I49" s="22">
        <f>IF(A49="","",'Parâmetros'!$B$3)</f>
        <v/>
      </c>
      <c r="J49" s="23" t="n"/>
      <c r="K49" s="18" t="n"/>
      <c r="L49" s="24">
        <f>IF(OR(B49="",C49="",D49="",J49="",D49&lt;=C49,OR(J49="Cancelada",J49="Recusada")),"",IF(SUMPRODUCT(($B$5:$B$124=B49)*($C$5:$C$124&lt;&gt;"")*($D$5:$D$124&lt;&gt;"")*($C$5:$C$124&lt;D49)*($D$5:$D$124&gt;C49)*($J$5:$J$124&lt;&gt;"Cancelada")*($J$5:$J$124&lt;&gt;"Recusada")*(ROW($B$5:$B$124)&lt;&gt;ROW(B49)))&gt;0,"CONFLITO","OK"))</f>
        <v/>
      </c>
      <c r="M49" s="24">
        <f>IF(A49="","",IF(H49="","PREENCHER",IF(OR(NOT(ISNUMBER(H49)),H49&lt;1),"REVISAR",IF(H49&gt;'Parâmetros'!$B$3,"EXCEDE","OK"))))</f>
        <v/>
      </c>
      <c r="N49" s="24">
        <f>IF(A49="","",IF(OR(C49="",D49=""),"PREENCHER",IF(OR(D49&lt;=C49,C49&lt;'Parâmetros'!$B$4,D49&gt;'Parâmetros'!$B$5,E49&gt;'Parâmetros'!$B$6),"FORA DA REGRA","OK")))</f>
        <v/>
      </c>
      <c r="O49" s="24">
        <f>IF(A49="","",IF(OR(B49="",K49=""),"PREENCHER",IF(B49-K49&lt;'Parâmetros'!$B$7,"ANTECEDÊNCIA INSUFICIENTE","OK")))</f>
        <v/>
      </c>
      <c r="P49" s="24">
        <f>IF(A49="","",IF(COUNTIF($A$5:$A$124,A49)&gt;1,"CÓDIGO DUPLICADO",IF(OR(B49="",C49="",D49="",F49="",G49="",H49="",J49="",K49=""),"INCOMPLETO","OK")))</f>
        <v/>
      </c>
      <c r="Q49" s="25">
        <f>IF(A49="","",IF(OR(J49="Cancelada",J49="Recusada"),"Sem ação",IF(J49="Concluída","Arquivada",IF(P49&lt;&gt;"OK","Completar/revisar cadastro",IF(L49="CONFLITO",IF(J49="Confirmada","Manter e revisar concorrente","Revisar conflito"),IF(OR(M49&lt;&gt;"OK",N49&lt;&gt;"OK",O49&lt;&gt;"OK"),"Revisar regras",IF(B49&lt;'Parâmetros'!$B$2,"Atualizar situação",IF(J49="Solicitada","Pode confirmar","Acompanhar"))))))))</f>
        <v/>
      </c>
      <c r="R49" s="26" t="n"/>
      <c r="S49" s="27">
        <f>IF(AND(J49="Confirmada",B49&gt;='Parâmetros'!$B$2,C49&lt;&gt;""),B49+C49,"")</f>
        <v/>
      </c>
    </row>
    <row r="50" ht="27" customHeight="1">
      <c r="A50" s="17" t="n"/>
      <c r="B50" s="18" t="n"/>
      <c r="C50" s="39" t="n"/>
      <c r="D50" s="39" t="n"/>
      <c r="E50" s="20">
        <f>IF(OR(C50="",D50="",D50&lt;=C50),"",(D50-C50)*24)</f>
        <v/>
      </c>
      <c r="F50" s="17" t="n"/>
      <c r="G50" s="17" t="n"/>
      <c r="H50" s="21" t="n"/>
      <c r="I50" s="22">
        <f>IF(A50="","",'Parâmetros'!$B$3)</f>
        <v/>
      </c>
      <c r="J50" s="23" t="n"/>
      <c r="K50" s="18" t="n"/>
      <c r="L50" s="24">
        <f>IF(OR(B50="",C50="",D50="",J50="",D50&lt;=C50,OR(J50="Cancelada",J50="Recusada")),"",IF(SUMPRODUCT(($B$5:$B$124=B50)*($C$5:$C$124&lt;&gt;"")*($D$5:$D$124&lt;&gt;"")*($C$5:$C$124&lt;D50)*($D$5:$D$124&gt;C50)*($J$5:$J$124&lt;&gt;"Cancelada")*($J$5:$J$124&lt;&gt;"Recusada")*(ROW($B$5:$B$124)&lt;&gt;ROW(B50)))&gt;0,"CONFLITO","OK"))</f>
        <v/>
      </c>
      <c r="M50" s="24">
        <f>IF(A50="","",IF(H50="","PREENCHER",IF(OR(NOT(ISNUMBER(H50)),H50&lt;1),"REVISAR",IF(H50&gt;'Parâmetros'!$B$3,"EXCEDE","OK"))))</f>
        <v/>
      </c>
      <c r="N50" s="24">
        <f>IF(A50="","",IF(OR(C50="",D50=""),"PREENCHER",IF(OR(D50&lt;=C50,C50&lt;'Parâmetros'!$B$4,D50&gt;'Parâmetros'!$B$5,E50&gt;'Parâmetros'!$B$6),"FORA DA REGRA","OK")))</f>
        <v/>
      </c>
      <c r="O50" s="24">
        <f>IF(A50="","",IF(OR(B50="",K50=""),"PREENCHER",IF(B50-K50&lt;'Parâmetros'!$B$7,"ANTECEDÊNCIA INSUFICIENTE","OK")))</f>
        <v/>
      </c>
      <c r="P50" s="24">
        <f>IF(A50="","",IF(COUNTIF($A$5:$A$124,A50)&gt;1,"CÓDIGO DUPLICADO",IF(OR(B50="",C50="",D50="",F50="",G50="",H50="",J50="",K50=""),"INCOMPLETO","OK")))</f>
        <v/>
      </c>
      <c r="Q50" s="25">
        <f>IF(A50="","",IF(OR(J50="Cancelada",J50="Recusada"),"Sem ação",IF(J50="Concluída","Arquivada",IF(P50&lt;&gt;"OK","Completar/revisar cadastro",IF(L50="CONFLITO",IF(J50="Confirmada","Manter e revisar concorrente","Revisar conflito"),IF(OR(M50&lt;&gt;"OK",N50&lt;&gt;"OK",O50&lt;&gt;"OK"),"Revisar regras",IF(B50&lt;'Parâmetros'!$B$2,"Atualizar situação",IF(J50="Solicitada","Pode confirmar","Acompanhar"))))))))</f>
        <v/>
      </c>
      <c r="R50" s="26" t="n"/>
      <c r="S50" s="27">
        <f>IF(AND(J50="Confirmada",B50&gt;='Parâmetros'!$B$2,C50&lt;&gt;""),B50+C50,"")</f>
        <v/>
      </c>
    </row>
    <row r="51" ht="27" customHeight="1">
      <c r="A51" s="17" t="n"/>
      <c r="B51" s="18" t="n"/>
      <c r="C51" s="39" t="n"/>
      <c r="D51" s="39" t="n"/>
      <c r="E51" s="20">
        <f>IF(OR(C51="",D51="",D51&lt;=C51),"",(D51-C51)*24)</f>
        <v/>
      </c>
      <c r="F51" s="17" t="n"/>
      <c r="G51" s="17" t="n"/>
      <c r="H51" s="21" t="n"/>
      <c r="I51" s="22">
        <f>IF(A51="","",'Parâmetros'!$B$3)</f>
        <v/>
      </c>
      <c r="J51" s="23" t="n"/>
      <c r="K51" s="18" t="n"/>
      <c r="L51" s="24">
        <f>IF(OR(B51="",C51="",D51="",J51="",D51&lt;=C51,OR(J51="Cancelada",J51="Recusada")),"",IF(SUMPRODUCT(($B$5:$B$124=B51)*($C$5:$C$124&lt;&gt;"")*($D$5:$D$124&lt;&gt;"")*($C$5:$C$124&lt;D51)*($D$5:$D$124&gt;C51)*($J$5:$J$124&lt;&gt;"Cancelada")*($J$5:$J$124&lt;&gt;"Recusada")*(ROW($B$5:$B$124)&lt;&gt;ROW(B51)))&gt;0,"CONFLITO","OK"))</f>
        <v/>
      </c>
      <c r="M51" s="24">
        <f>IF(A51="","",IF(H51="","PREENCHER",IF(OR(NOT(ISNUMBER(H51)),H51&lt;1),"REVISAR",IF(H51&gt;'Parâmetros'!$B$3,"EXCEDE","OK"))))</f>
        <v/>
      </c>
      <c r="N51" s="24">
        <f>IF(A51="","",IF(OR(C51="",D51=""),"PREENCHER",IF(OR(D51&lt;=C51,C51&lt;'Parâmetros'!$B$4,D51&gt;'Parâmetros'!$B$5,E51&gt;'Parâmetros'!$B$6),"FORA DA REGRA","OK")))</f>
        <v/>
      </c>
      <c r="O51" s="24">
        <f>IF(A51="","",IF(OR(B51="",K51=""),"PREENCHER",IF(B51-K51&lt;'Parâmetros'!$B$7,"ANTECEDÊNCIA INSUFICIENTE","OK")))</f>
        <v/>
      </c>
      <c r="P51" s="24">
        <f>IF(A51="","",IF(COUNTIF($A$5:$A$124,A51)&gt;1,"CÓDIGO DUPLICADO",IF(OR(B51="",C51="",D51="",F51="",G51="",H51="",J51="",K51=""),"INCOMPLETO","OK")))</f>
        <v/>
      </c>
      <c r="Q51" s="25">
        <f>IF(A51="","",IF(OR(J51="Cancelada",J51="Recusada"),"Sem ação",IF(J51="Concluída","Arquivada",IF(P51&lt;&gt;"OK","Completar/revisar cadastro",IF(L51="CONFLITO",IF(J51="Confirmada","Manter e revisar concorrente","Revisar conflito"),IF(OR(M51&lt;&gt;"OK",N51&lt;&gt;"OK",O51&lt;&gt;"OK"),"Revisar regras",IF(B51&lt;'Parâmetros'!$B$2,"Atualizar situação",IF(J51="Solicitada","Pode confirmar","Acompanhar"))))))))</f>
        <v/>
      </c>
      <c r="R51" s="26" t="n"/>
      <c r="S51" s="27">
        <f>IF(AND(J51="Confirmada",B51&gt;='Parâmetros'!$B$2,C51&lt;&gt;""),B51+C51,"")</f>
        <v/>
      </c>
    </row>
    <row r="52" ht="27" customHeight="1">
      <c r="A52" s="17" t="n"/>
      <c r="B52" s="18" t="n"/>
      <c r="C52" s="39" t="n"/>
      <c r="D52" s="39" t="n"/>
      <c r="E52" s="20">
        <f>IF(OR(C52="",D52="",D52&lt;=C52),"",(D52-C52)*24)</f>
        <v/>
      </c>
      <c r="F52" s="17" t="n"/>
      <c r="G52" s="17" t="n"/>
      <c r="H52" s="21" t="n"/>
      <c r="I52" s="22">
        <f>IF(A52="","",'Parâmetros'!$B$3)</f>
        <v/>
      </c>
      <c r="J52" s="23" t="n"/>
      <c r="K52" s="18" t="n"/>
      <c r="L52" s="24">
        <f>IF(OR(B52="",C52="",D52="",J52="",D52&lt;=C52,OR(J52="Cancelada",J52="Recusada")),"",IF(SUMPRODUCT(($B$5:$B$124=B52)*($C$5:$C$124&lt;&gt;"")*($D$5:$D$124&lt;&gt;"")*($C$5:$C$124&lt;D52)*($D$5:$D$124&gt;C52)*($J$5:$J$124&lt;&gt;"Cancelada")*($J$5:$J$124&lt;&gt;"Recusada")*(ROW($B$5:$B$124)&lt;&gt;ROW(B52)))&gt;0,"CONFLITO","OK"))</f>
        <v/>
      </c>
      <c r="M52" s="24">
        <f>IF(A52="","",IF(H52="","PREENCHER",IF(OR(NOT(ISNUMBER(H52)),H52&lt;1),"REVISAR",IF(H52&gt;'Parâmetros'!$B$3,"EXCEDE","OK"))))</f>
        <v/>
      </c>
      <c r="N52" s="24">
        <f>IF(A52="","",IF(OR(C52="",D52=""),"PREENCHER",IF(OR(D52&lt;=C52,C52&lt;'Parâmetros'!$B$4,D52&gt;'Parâmetros'!$B$5,E52&gt;'Parâmetros'!$B$6),"FORA DA REGRA","OK")))</f>
        <v/>
      </c>
      <c r="O52" s="24">
        <f>IF(A52="","",IF(OR(B52="",K52=""),"PREENCHER",IF(B52-K52&lt;'Parâmetros'!$B$7,"ANTECEDÊNCIA INSUFICIENTE","OK")))</f>
        <v/>
      </c>
      <c r="P52" s="24">
        <f>IF(A52="","",IF(COUNTIF($A$5:$A$124,A52)&gt;1,"CÓDIGO DUPLICADO",IF(OR(B52="",C52="",D52="",F52="",G52="",H52="",J52="",K52=""),"INCOMPLETO","OK")))</f>
        <v/>
      </c>
      <c r="Q52" s="25">
        <f>IF(A52="","",IF(OR(J52="Cancelada",J52="Recusada"),"Sem ação",IF(J52="Concluída","Arquivada",IF(P52&lt;&gt;"OK","Completar/revisar cadastro",IF(L52="CONFLITO",IF(J52="Confirmada","Manter e revisar concorrente","Revisar conflito"),IF(OR(M52&lt;&gt;"OK",N52&lt;&gt;"OK",O52&lt;&gt;"OK"),"Revisar regras",IF(B52&lt;'Parâmetros'!$B$2,"Atualizar situação",IF(J52="Solicitada","Pode confirmar","Acompanhar"))))))))</f>
        <v/>
      </c>
      <c r="R52" s="26" t="n"/>
      <c r="S52" s="27">
        <f>IF(AND(J52="Confirmada",B52&gt;='Parâmetros'!$B$2,C52&lt;&gt;""),B52+C52,"")</f>
        <v/>
      </c>
    </row>
    <row r="53" ht="27" customHeight="1">
      <c r="A53" s="17" t="n"/>
      <c r="B53" s="18" t="n"/>
      <c r="C53" s="39" t="n"/>
      <c r="D53" s="39" t="n"/>
      <c r="E53" s="20">
        <f>IF(OR(C53="",D53="",D53&lt;=C53),"",(D53-C53)*24)</f>
        <v/>
      </c>
      <c r="F53" s="17" t="n"/>
      <c r="G53" s="17" t="n"/>
      <c r="H53" s="21" t="n"/>
      <c r="I53" s="22">
        <f>IF(A53="","",'Parâmetros'!$B$3)</f>
        <v/>
      </c>
      <c r="J53" s="23" t="n"/>
      <c r="K53" s="18" t="n"/>
      <c r="L53" s="24">
        <f>IF(OR(B53="",C53="",D53="",J53="",D53&lt;=C53,OR(J53="Cancelada",J53="Recusada")),"",IF(SUMPRODUCT(($B$5:$B$124=B53)*($C$5:$C$124&lt;&gt;"")*($D$5:$D$124&lt;&gt;"")*($C$5:$C$124&lt;D53)*($D$5:$D$124&gt;C53)*($J$5:$J$124&lt;&gt;"Cancelada")*($J$5:$J$124&lt;&gt;"Recusada")*(ROW($B$5:$B$124)&lt;&gt;ROW(B53)))&gt;0,"CONFLITO","OK"))</f>
        <v/>
      </c>
      <c r="M53" s="24">
        <f>IF(A53="","",IF(H53="","PREENCHER",IF(OR(NOT(ISNUMBER(H53)),H53&lt;1),"REVISAR",IF(H53&gt;'Parâmetros'!$B$3,"EXCEDE","OK"))))</f>
        <v/>
      </c>
      <c r="N53" s="24">
        <f>IF(A53="","",IF(OR(C53="",D53=""),"PREENCHER",IF(OR(D53&lt;=C53,C53&lt;'Parâmetros'!$B$4,D53&gt;'Parâmetros'!$B$5,E53&gt;'Parâmetros'!$B$6),"FORA DA REGRA","OK")))</f>
        <v/>
      </c>
      <c r="O53" s="24">
        <f>IF(A53="","",IF(OR(B53="",K53=""),"PREENCHER",IF(B53-K53&lt;'Parâmetros'!$B$7,"ANTECEDÊNCIA INSUFICIENTE","OK")))</f>
        <v/>
      </c>
      <c r="P53" s="24">
        <f>IF(A53="","",IF(COUNTIF($A$5:$A$124,A53)&gt;1,"CÓDIGO DUPLICADO",IF(OR(B53="",C53="",D53="",F53="",G53="",H53="",J53="",K53=""),"INCOMPLETO","OK")))</f>
        <v/>
      </c>
      <c r="Q53" s="25">
        <f>IF(A53="","",IF(OR(J53="Cancelada",J53="Recusada"),"Sem ação",IF(J53="Concluída","Arquivada",IF(P53&lt;&gt;"OK","Completar/revisar cadastro",IF(L53="CONFLITO",IF(J53="Confirmada","Manter e revisar concorrente","Revisar conflito"),IF(OR(M53&lt;&gt;"OK",N53&lt;&gt;"OK",O53&lt;&gt;"OK"),"Revisar regras",IF(B53&lt;'Parâmetros'!$B$2,"Atualizar situação",IF(J53="Solicitada","Pode confirmar","Acompanhar"))))))))</f>
        <v/>
      </c>
      <c r="R53" s="26" t="n"/>
      <c r="S53" s="27">
        <f>IF(AND(J53="Confirmada",B53&gt;='Parâmetros'!$B$2,C53&lt;&gt;""),B53+C53,"")</f>
        <v/>
      </c>
    </row>
    <row r="54" ht="27" customHeight="1">
      <c r="A54" s="17" t="n"/>
      <c r="B54" s="18" t="n"/>
      <c r="C54" s="39" t="n"/>
      <c r="D54" s="39" t="n"/>
      <c r="E54" s="20">
        <f>IF(OR(C54="",D54="",D54&lt;=C54),"",(D54-C54)*24)</f>
        <v/>
      </c>
      <c r="F54" s="17" t="n"/>
      <c r="G54" s="17" t="n"/>
      <c r="H54" s="21" t="n"/>
      <c r="I54" s="22">
        <f>IF(A54="","",'Parâmetros'!$B$3)</f>
        <v/>
      </c>
      <c r="J54" s="23" t="n"/>
      <c r="K54" s="18" t="n"/>
      <c r="L54" s="24">
        <f>IF(OR(B54="",C54="",D54="",J54="",D54&lt;=C54,OR(J54="Cancelada",J54="Recusada")),"",IF(SUMPRODUCT(($B$5:$B$124=B54)*($C$5:$C$124&lt;&gt;"")*($D$5:$D$124&lt;&gt;"")*($C$5:$C$124&lt;D54)*($D$5:$D$124&gt;C54)*($J$5:$J$124&lt;&gt;"Cancelada")*($J$5:$J$124&lt;&gt;"Recusada")*(ROW($B$5:$B$124)&lt;&gt;ROW(B54)))&gt;0,"CONFLITO","OK"))</f>
        <v/>
      </c>
      <c r="M54" s="24">
        <f>IF(A54="","",IF(H54="","PREENCHER",IF(OR(NOT(ISNUMBER(H54)),H54&lt;1),"REVISAR",IF(H54&gt;'Parâmetros'!$B$3,"EXCEDE","OK"))))</f>
        <v/>
      </c>
      <c r="N54" s="24">
        <f>IF(A54="","",IF(OR(C54="",D54=""),"PREENCHER",IF(OR(D54&lt;=C54,C54&lt;'Parâmetros'!$B$4,D54&gt;'Parâmetros'!$B$5,E54&gt;'Parâmetros'!$B$6),"FORA DA REGRA","OK")))</f>
        <v/>
      </c>
      <c r="O54" s="24">
        <f>IF(A54="","",IF(OR(B54="",K54=""),"PREENCHER",IF(B54-K54&lt;'Parâmetros'!$B$7,"ANTECEDÊNCIA INSUFICIENTE","OK")))</f>
        <v/>
      </c>
      <c r="P54" s="24">
        <f>IF(A54="","",IF(COUNTIF($A$5:$A$124,A54)&gt;1,"CÓDIGO DUPLICADO",IF(OR(B54="",C54="",D54="",F54="",G54="",H54="",J54="",K54=""),"INCOMPLETO","OK")))</f>
        <v/>
      </c>
      <c r="Q54" s="25">
        <f>IF(A54="","",IF(OR(J54="Cancelada",J54="Recusada"),"Sem ação",IF(J54="Concluída","Arquivada",IF(P54&lt;&gt;"OK","Completar/revisar cadastro",IF(L54="CONFLITO",IF(J54="Confirmada","Manter e revisar concorrente","Revisar conflito"),IF(OR(M54&lt;&gt;"OK",N54&lt;&gt;"OK",O54&lt;&gt;"OK"),"Revisar regras",IF(B54&lt;'Parâmetros'!$B$2,"Atualizar situação",IF(J54="Solicitada","Pode confirmar","Acompanhar"))))))))</f>
        <v/>
      </c>
      <c r="R54" s="26" t="n"/>
      <c r="S54" s="27">
        <f>IF(AND(J54="Confirmada",B54&gt;='Parâmetros'!$B$2,C54&lt;&gt;""),B54+C54,"")</f>
        <v/>
      </c>
    </row>
    <row r="55" ht="27" customHeight="1">
      <c r="A55" s="17" t="n"/>
      <c r="B55" s="18" t="n"/>
      <c r="C55" s="39" t="n"/>
      <c r="D55" s="39" t="n"/>
      <c r="E55" s="20">
        <f>IF(OR(C55="",D55="",D55&lt;=C55),"",(D55-C55)*24)</f>
        <v/>
      </c>
      <c r="F55" s="17" t="n"/>
      <c r="G55" s="17" t="n"/>
      <c r="H55" s="21" t="n"/>
      <c r="I55" s="22">
        <f>IF(A55="","",'Parâmetros'!$B$3)</f>
        <v/>
      </c>
      <c r="J55" s="23" t="n"/>
      <c r="K55" s="18" t="n"/>
      <c r="L55" s="24">
        <f>IF(OR(B55="",C55="",D55="",J55="",D55&lt;=C55,OR(J55="Cancelada",J55="Recusada")),"",IF(SUMPRODUCT(($B$5:$B$124=B55)*($C$5:$C$124&lt;&gt;"")*($D$5:$D$124&lt;&gt;"")*($C$5:$C$124&lt;D55)*($D$5:$D$124&gt;C55)*($J$5:$J$124&lt;&gt;"Cancelada")*($J$5:$J$124&lt;&gt;"Recusada")*(ROW($B$5:$B$124)&lt;&gt;ROW(B55)))&gt;0,"CONFLITO","OK"))</f>
        <v/>
      </c>
      <c r="M55" s="24">
        <f>IF(A55="","",IF(H55="","PREENCHER",IF(OR(NOT(ISNUMBER(H55)),H55&lt;1),"REVISAR",IF(H55&gt;'Parâmetros'!$B$3,"EXCEDE","OK"))))</f>
        <v/>
      </c>
      <c r="N55" s="24">
        <f>IF(A55="","",IF(OR(C55="",D55=""),"PREENCHER",IF(OR(D55&lt;=C55,C55&lt;'Parâmetros'!$B$4,D55&gt;'Parâmetros'!$B$5,E55&gt;'Parâmetros'!$B$6),"FORA DA REGRA","OK")))</f>
        <v/>
      </c>
      <c r="O55" s="24">
        <f>IF(A55="","",IF(OR(B55="",K55=""),"PREENCHER",IF(B55-K55&lt;'Parâmetros'!$B$7,"ANTECEDÊNCIA INSUFICIENTE","OK")))</f>
        <v/>
      </c>
      <c r="P55" s="24">
        <f>IF(A55="","",IF(COUNTIF($A$5:$A$124,A55)&gt;1,"CÓDIGO DUPLICADO",IF(OR(B55="",C55="",D55="",F55="",G55="",H55="",J55="",K55=""),"INCOMPLETO","OK")))</f>
        <v/>
      </c>
      <c r="Q55" s="25">
        <f>IF(A55="","",IF(OR(J55="Cancelada",J55="Recusada"),"Sem ação",IF(J55="Concluída","Arquivada",IF(P55&lt;&gt;"OK","Completar/revisar cadastro",IF(L55="CONFLITO",IF(J55="Confirmada","Manter e revisar concorrente","Revisar conflito"),IF(OR(M55&lt;&gt;"OK",N55&lt;&gt;"OK",O55&lt;&gt;"OK"),"Revisar regras",IF(B55&lt;'Parâmetros'!$B$2,"Atualizar situação",IF(J55="Solicitada","Pode confirmar","Acompanhar"))))))))</f>
        <v/>
      </c>
      <c r="R55" s="26" t="n"/>
      <c r="S55" s="27">
        <f>IF(AND(J55="Confirmada",B55&gt;='Parâmetros'!$B$2,C55&lt;&gt;""),B55+C55,"")</f>
        <v/>
      </c>
    </row>
    <row r="56" ht="27" customHeight="1">
      <c r="A56" s="17" t="n"/>
      <c r="B56" s="18" t="n"/>
      <c r="C56" s="39" t="n"/>
      <c r="D56" s="39" t="n"/>
      <c r="E56" s="20">
        <f>IF(OR(C56="",D56="",D56&lt;=C56),"",(D56-C56)*24)</f>
        <v/>
      </c>
      <c r="F56" s="17" t="n"/>
      <c r="G56" s="17" t="n"/>
      <c r="H56" s="21" t="n"/>
      <c r="I56" s="22">
        <f>IF(A56="","",'Parâmetros'!$B$3)</f>
        <v/>
      </c>
      <c r="J56" s="23" t="n"/>
      <c r="K56" s="18" t="n"/>
      <c r="L56" s="24">
        <f>IF(OR(B56="",C56="",D56="",J56="",D56&lt;=C56,OR(J56="Cancelada",J56="Recusada")),"",IF(SUMPRODUCT(($B$5:$B$124=B56)*($C$5:$C$124&lt;&gt;"")*($D$5:$D$124&lt;&gt;"")*($C$5:$C$124&lt;D56)*($D$5:$D$124&gt;C56)*($J$5:$J$124&lt;&gt;"Cancelada")*($J$5:$J$124&lt;&gt;"Recusada")*(ROW($B$5:$B$124)&lt;&gt;ROW(B56)))&gt;0,"CONFLITO","OK"))</f>
        <v/>
      </c>
      <c r="M56" s="24">
        <f>IF(A56="","",IF(H56="","PREENCHER",IF(OR(NOT(ISNUMBER(H56)),H56&lt;1),"REVISAR",IF(H56&gt;'Parâmetros'!$B$3,"EXCEDE","OK"))))</f>
        <v/>
      </c>
      <c r="N56" s="24">
        <f>IF(A56="","",IF(OR(C56="",D56=""),"PREENCHER",IF(OR(D56&lt;=C56,C56&lt;'Parâmetros'!$B$4,D56&gt;'Parâmetros'!$B$5,E56&gt;'Parâmetros'!$B$6),"FORA DA REGRA","OK")))</f>
        <v/>
      </c>
      <c r="O56" s="24">
        <f>IF(A56="","",IF(OR(B56="",K56=""),"PREENCHER",IF(B56-K56&lt;'Parâmetros'!$B$7,"ANTECEDÊNCIA INSUFICIENTE","OK")))</f>
        <v/>
      </c>
      <c r="P56" s="24">
        <f>IF(A56="","",IF(COUNTIF($A$5:$A$124,A56)&gt;1,"CÓDIGO DUPLICADO",IF(OR(B56="",C56="",D56="",F56="",G56="",H56="",J56="",K56=""),"INCOMPLETO","OK")))</f>
        <v/>
      </c>
      <c r="Q56" s="25">
        <f>IF(A56="","",IF(OR(J56="Cancelada",J56="Recusada"),"Sem ação",IF(J56="Concluída","Arquivada",IF(P56&lt;&gt;"OK","Completar/revisar cadastro",IF(L56="CONFLITO",IF(J56="Confirmada","Manter e revisar concorrente","Revisar conflito"),IF(OR(M56&lt;&gt;"OK",N56&lt;&gt;"OK",O56&lt;&gt;"OK"),"Revisar regras",IF(B56&lt;'Parâmetros'!$B$2,"Atualizar situação",IF(J56="Solicitada","Pode confirmar","Acompanhar"))))))))</f>
        <v/>
      </c>
      <c r="R56" s="26" t="n"/>
      <c r="S56" s="27">
        <f>IF(AND(J56="Confirmada",B56&gt;='Parâmetros'!$B$2,C56&lt;&gt;""),B56+C56,"")</f>
        <v/>
      </c>
    </row>
    <row r="57" ht="27" customHeight="1">
      <c r="A57" s="17" t="n"/>
      <c r="B57" s="18" t="n"/>
      <c r="C57" s="39" t="n"/>
      <c r="D57" s="39" t="n"/>
      <c r="E57" s="20">
        <f>IF(OR(C57="",D57="",D57&lt;=C57),"",(D57-C57)*24)</f>
        <v/>
      </c>
      <c r="F57" s="17" t="n"/>
      <c r="G57" s="17" t="n"/>
      <c r="H57" s="21" t="n"/>
      <c r="I57" s="22">
        <f>IF(A57="","",'Parâmetros'!$B$3)</f>
        <v/>
      </c>
      <c r="J57" s="23" t="n"/>
      <c r="K57" s="18" t="n"/>
      <c r="L57" s="24">
        <f>IF(OR(B57="",C57="",D57="",J57="",D57&lt;=C57,OR(J57="Cancelada",J57="Recusada")),"",IF(SUMPRODUCT(($B$5:$B$124=B57)*($C$5:$C$124&lt;&gt;"")*($D$5:$D$124&lt;&gt;"")*($C$5:$C$124&lt;D57)*($D$5:$D$124&gt;C57)*($J$5:$J$124&lt;&gt;"Cancelada")*($J$5:$J$124&lt;&gt;"Recusada")*(ROW($B$5:$B$124)&lt;&gt;ROW(B57)))&gt;0,"CONFLITO","OK"))</f>
        <v/>
      </c>
      <c r="M57" s="24">
        <f>IF(A57="","",IF(H57="","PREENCHER",IF(OR(NOT(ISNUMBER(H57)),H57&lt;1),"REVISAR",IF(H57&gt;'Parâmetros'!$B$3,"EXCEDE","OK"))))</f>
        <v/>
      </c>
      <c r="N57" s="24">
        <f>IF(A57="","",IF(OR(C57="",D57=""),"PREENCHER",IF(OR(D57&lt;=C57,C57&lt;'Parâmetros'!$B$4,D57&gt;'Parâmetros'!$B$5,E57&gt;'Parâmetros'!$B$6),"FORA DA REGRA","OK")))</f>
        <v/>
      </c>
      <c r="O57" s="24">
        <f>IF(A57="","",IF(OR(B57="",K57=""),"PREENCHER",IF(B57-K57&lt;'Parâmetros'!$B$7,"ANTECEDÊNCIA INSUFICIENTE","OK")))</f>
        <v/>
      </c>
      <c r="P57" s="24">
        <f>IF(A57="","",IF(COUNTIF($A$5:$A$124,A57)&gt;1,"CÓDIGO DUPLICADO",IF(OR(B57="",C57="",D57="",F57="",G57="",H57="",J57="",K57=""),"INCOMPLETO","OK")))</f>
        <v/>
      </c>
      <c r="Q57" s="25">
        <f>IF(A57="","",IF(OR(J57="Cancelada",J57="Recusada"),"Sem ação",IF(J57="Concluída","Arquivada",IF(P57&lt;&gt;"OK","Completar/revisar cadastro",IF(L57="CONFLITO",IF(J57="Confirmada","Manter e revisar concorrente","Revisar conflito"),IF(OR(M57&lt;&gt;"OK",N57&lt;&gt;"OK",O57&lt;&gt;"OK"),"Revisar regras",IF(B57&lt;'Parâmetros'!$B$2,"Atualizar situação",IF(J57="Solicitada","Pode confirmar","Acompanhar"))))))))</f>
        <v/>
      </c>
      <c r="R57" s="26" t="n"/>
      <c r="S57" s="27">
        <f>IF(AND(J57="Confirmada",B57&gt;='Parâmetros'!$B$2,C57&lt;&gt;""),B57+C57,"")</f>
        <v/>
      </c>
    </row>
    <row r="58" ht="27" customHeight="1">
      <c r="A58" s="17" t="n"/>
      <c r="B58" s="18" t="n"/>
      <c r="C58" s="39" t="n"/>
      <c r="D58" s="39" t="n"/>
      <c r="E58" s="20">
        <f>IF(OR(C58="",D58="",D58&lt;=C58),"",(D58-C58)*24)</f>
        <v/>
      </c>
      <c r="F58" s="17" t="n"/>
      <c r="G58" s="17" t="n"/>
      <c r="H58" s="21" t="n"/>
      <c r="I58" s="22">
        <f>IF(A58="","",'Parâmetros'!$B$3)</f>
        <v/>
      </c>
      <c r="J58" s="23" t="n"/>
      <c r="K58" s="18" t="n"/>
      <c r="L58" s="24">
        <f>IF(OR(B58="",C58="",D58="",J58="",D58&lt;=C58,OR(J58="Cancelada",J58="Recusada")),"",IF(SUMPRODUCT(($B$5:$B$124=B58)*($C$5:$C$124&lt;&gt;"")*($D$5:$D$124&lt;&gt;"")*($C$5:$C$124&lt;D58)*($D$5:$D$124&gt;C58)*($J$5:$J$124&lt;&gt;"Cancelada")*($J$5:$J$124&lt;&gt;"Recusada")*(ROW($B$5:$B$124)&lt;&gt;ROW(B58)))&gt;0,"CONFLITO","OK"))</f>
        <v/>
      </c>
      <c r="M58" s="24">
        <f>IF(A58="","",IF(H58="","PREENCHER",IF(OR(NOT(ISNUMBER(H58)),H58&lt;1),"REVISAR",IF(H58&gt;'Parâmetros'!$B$3,"EXCEDE","OK"))))</f>
        <v/>
      </c>
      <c r="N58" s="24">
        <f>IF(A58="","",IF(OR(C58="",D58=""),"PREENCHER",IF(OR(D58&lt;=C58,C58&lt;'Parâmetros'!$B$4,D58&gt;'Parâmetros'!$B$5,E58&gt;'Parâmetros'!$B$6),"FORA DA REGRA","OK")))</f>
        <v/>
      </c>
      <c r="O58" s="24">
        <f>IF(A58="","",IF(OR(B58="",K58=""),"PREENCHER",IF(B58-K58&lt;'Parâmetros'!$B$7,"ANTECEDÊNCIA INSUFICIENTE","OK")))</f>
        <v/>
      </c>
      <c r="P58" s="24">
        <f>IF(A58="","",IF(COUNTIF($A$5:$A$124,A58)&gt;1,"CÓDIGO DUPLICADO",IF(OR(B58="",C58="",D58="",F58="",G58="",H58="",J58="",K58=""),"INCOMPLETO","OK")))</f>
        <v/>
      </c>
      <c r="Q58" s="25">
        <f>IF(A58="","",IF(OR(J58="Cancelada",J58="Recusada"),"Sem ação",IF(J58="Concluída","Arquivada",IF(P58&lt;&gt;"OK","Completar/revisar cadastro",IF(L58="CONFLITO",IF(J58="Confirmada","Manter e revisar concorrente","Revisar conflito"),IF(OR(M58&lt;&gt;"OK",N58&lt;&gt;"OK",O58&lt;&gt;"OK"),"Revisar regras",IF(B58&lt;'Parâmetros'!$B$2,"Atualizar situação",IF(J58="Solicitada","Pode confirmar","Acompanhar"))))))))</f>
        <v/>
      </c>
      <c r="R58" s="26" t="n"/>
      <c r="S58" s="27">
        <f>IF(AND(J58="Confirmada",B58&gt;='Parâmetros'!$B$2,C58&lt;&gt;""),B58+C58,"")</f>
        <v/>
      </c>
    </row>
    <row r="59" ht="27" customHeight="1">
      <c r="A59" s="17" t="n"/>
      <c r="B59" s="18" t="n"/>
      <c r="C59" s="39" t="n"/>
      <c r="D59" s="39" t="n"/>
      <c r="E59" s="20">
        <f>IF(OR(C59="",D59="",D59&lt;=C59),"",(D59-C59)*24)</f>
        <v/>
      </c>
      <c r="F59" s="17" t="n"/>
      <c r="G59" s="17" t="n"/>
      <c r="H59" s="21" t="n"/>
      <c r="I59" s="22">
        <f>IF(A59="","",'Parâmetros'!$B$3)</f>
        <v/>
      </c>
      <c r="J59" s="23" t="n"/>
      <c r="K59" s="18" t="n"/>
      <c r="L59" s="24">
        <f>IF(OR(B59="",C59="",D59="",J59="",D59&lt;=C59,OR(J59="Cancelada",J59="Recusada")),"",IF(SUMPRODUCT(($B$5:$B$124=B59)*($C$5:$C$124&lt;&gt;"")*($D$5:$D$124&lt;&gt;"")*($C$5:$C$124&lt;D59)*($D$5:$D$124&gt;C59)*($J$5:$J$124&lt;&gt;"Cancelada")*($J$5:$J$124&lt;&gt;"Recusada")*(ROW($B$5:$B$124)&lt;&gt;ROW(B59)))&gt;0,"CONFLITO","OK"))</f>
        <v/>
      </c>
      <c r="M59" s="24">
        <f>IF(A59="","",IF(H59="","PREENCHER",IF(OR(NOT(ISNUMBER(H59)),H59&lt;1),"REVISAR",IF(H59&gt;'Parâmetros'!$B$3,"EXCEDE","OK"))))</f>
        <v/>
      </c>
      <c r="N59" s="24">
        <f>IF(A59="","",IF(OR(C59="",D59=""),"PREENCHER",IF(OR(D59&lt;=C59,C59&lt;'Parâmetros'!$B$4,D59&gt;'Parâmetros'!$B$5,E59&gt;'Parâmetros'!$B$6),"FORA DA REGRA","OK")))</f>
        <v/>
      </c>
      <c r="O59" s="24">
        <f>IF(A59="","",IF(OR(B59="",K59=""),"PREENCHER",IF(B59-K59&lt;'Parâmetros'!$B$7,"ANTECEDÊNCIA INSUFICIENTE","OK")))</f>
        <v/>
      </c>
      <c r="P59" s="24">
        <f>IF(A59="","",IF(COUNTIF($A$5:$A$124,A59)&gt;1,"CÓDIGO DUPLICADO",IF(OR(B59="",C59="",D59="",F59="",G59="",H59="",J59="",K59=""),"INCOMPLETO","OK")))</f>
        <v/>
      </c>
      <c r="Q59" s="25">
        <f>IF(A59="","",IF(OR(J59="Cancelada",J59="Recusada"),"Sem ação",IF(J59="Concluída","Arquivada",IF(P59&lt;&gt;"OK","Completar/revisar cadastro",IF(L59="CONFLITO",IF(J59="Confirmada","Manter e revisar concorrente","Revisar conflito"),IF(OR(M59&lt;&gt;"OK",N59&lt;&gt;"OK",O59&lt;&gt;"OK"),"Revisar regras",IF(B59&lt;'Parâmetros'!$B$2,"Atualizar situação",IF(J59="Solicitada","Pode confirmar","Acompanhar"))))))))</f>
        <v/>
      </c>
      <c r="R59" s="26" t="n"/>
      <c r="S59" s="27">
        <f>IF(AND(J59="Confirmada",B59&gt;='Parâmetros'!$B$2,C59&lt;&gt;""),B59+C59,"")</f>
        <v/>
      </c>
    </row>
    <row r="60" ht="27" customHeight="1">
      <c r="A60" s="17" t="n"/>
      <c r="B60" s="18" t="n"/>
      <c r="C60" s="39" t="n"/>
      <c r="D60" s="39" t="n"/>
      <c r="E60" s="20">
        <f>IF(OR(C60="",D60="",D60&lt;=C60),"",(D60-C60)*24)</f>
        <v/>
      </c>
      <c r="F60" s="17" t="n"/>
      <c r="G60" s="17" t="n"/>
      <c r="H60" s="21" t="n"/>
      <c r="I60" s="22">
        <f>IF(A60="","",'Parâmetros'!$B$3)</f>
        <v/>
      </c>
      <c r="J60" s="23" t="n"/>
      <c r="K60" s="18" t="n"/>
      <c r="L60" s="24">
        <f>IF(OR(B60="",C60="",D60="",J60="",D60&lt;=C60,OR(J60="Cancelada",J60="Recusada")),"",IF(SUMPRODUCT(($B$5:$B$124=B60)*($C$5:$C$124&lt;&gt;"")*($D$5:$D$124&lt;&gt;"")*($C$5:$C$124&lt;D60)*($D$5:$D$124&gt;C60)*($J$5:$J$124&lt;&gt;"Cancelada")*($J$5:$J$124&lt;&gt;"Recusada")*(ROW($B$5:$B$124)&lt;&gt;ROW(B60)))&gt;0,"CONFLITO","OK"))</f>
        <v/>
      </c>
      <c r="M60" s="24">
        <f>IF(A60="","",IF(H60="","PREENCHER",IF(OR(NOT(ISNUMBER(H60)),H60&lt;1),"REVISAR",IF(H60&gt;'Parâmetros'!$B$3,"EXCEDE","OK"))))</f>
        <v/>
      </c>
      <c r="N60" s="24">
        <f>IF(A60="","",IF(OR(C60="",D60=""),"PREENCHER",IF(OR(D60&lt;=C60,C60&lt;'Parâmetros'!$B$4,D60&gt;'Parâmetros'!$B$5,E60&gt;'Parâmetros'!$B$6),"FORA DA REGRA","OK")))</f>
        <v/>
      </c>
      <c r="O60" s="24">
        <f>IF(A60="","",IF(OR(B60="",K60=""),"PREENCHER",IF(B60-K60&lt;'Parâmetros'!$B$7,"ANTECEDÊNCIA INSUFICIENTE","OK")))</f>
        <v/>
      </c>
      <c r="P60" s="24">
        <f>IF(A60="","",IF(COUNTIF($A$5:$A$124,A60)&gt;1,"CÓDIGO DUPLICADO",IF(OR(B60="",C60="",D60="",F60="",G60="",H60="",J60="",K60=""),"INCOMPLETO","OK")))</f>
        <v/>
      </c>
      <c r="Q60" s="25">
        <f>IF(A60="","",IF(OR(J60="Cancelada",J60="Recusada"),"Sem ação",IF(J60="Concluída","Arquivada",IF(P60&lt;&gt;"OK","Completar/revisar cadastro",IF(L60="CONFLITO",IF(J60="Confirmada","Manter e revisar concorrente","Revisar conflito"),IF(OR(M60&lt;&gt;"OK",N60&lt;&gt;"OK",O60&lt;&gt;"OK"),"Revisar regras",IF(B60&lt;'Parâmetros'!$B$2,"Atualizar situação",IF(J60="Solicitada","Pode confirmar","Acompanhar"))))))))</f>
        <v/>
      </c>
      <c r="R60" s="26" t="n"/>
      <c r="S60" s="27">
        <f>IF(AND(J60="Confirmada",B60&gt;='Parâmetros'!$B$2,C60&lt;&gt;""),B60+C60,"")</f>
        <v/>
      </c>
    </row>
    <row r="61" ht="27" customHeight="1">
      <c r="A61" s="17" t="n"/>
      <c r="B61" s="18" t="n"/>
      <c r="C61" s="39" t="n"/>
      <c r="D61" s="39" t="n"/>
      <c r="E61" s="20">
        <f>IF(OR(C61="",D61="",D61&lt;=C61),"",(D61-C61)*24)</f>
        <v/>
      </c>
      <c r="F61" s="17" t="n"/>
      <c r="G61" s="17" t="n"/>
      <c r="H61" s="21" t="n"/>
      <c r="I61" s="22">
        <f>IF(A61="","",'Parâmetros'!$B$3)</f>
        <v/>
      </c>
      <c r="J61" s="23" t="n"/>
      <c r="K61" s="18" t="n"/>
      <c r="L61" s="24">
        <f>IF(OR(B61="",C61="",D61="",J61="",D61&lt;=C61,OR(J61="Cancelada",J61="Recusada")),"",IF(SUMPRODUCT(($B$5:$B$124=B61)*($C$5:$C$124&lt;&gt;"")*($D$5:$D$124&lt;&gt;"")*($C$5:$C$124&lt;D61)*($D$5:$D$124&gt;C61)*($J$5:$J$124&lt;&gt;"Cancelada")*($J$5:$J$124&lt;&gt;"Recusada")*(ROW($B$5:$B$124)&lt;&gt;ROW(B61)))&gt;0,"CONFLITO","OK"))</f>
        <v/>
      </c>
      <c r="M61" s="24">
        <f>IF(A61="","",IF(H61="","PREENCHER",IF(OR(NOT(ISNUMBER(H61)),H61&lt;1),"REVISAR",IF(H61&gt;'Parâmetros'!$B$3,"EXCEDE","OK"))))</f>
        <v/>
      </c>
      <c r="N61" s="24">
        <f>IF(A61="","",IF(OR(C61="",D61=""),"PREENCHER",IF(OR(D61&lt;=C61,C61&lt;'Parâmetros'!$B$4,D61&gt;'Parâmetros'!$B$5,E61&gt;'Parâmetros'!$B$6),"FORA DA REGRA","OK")))</f>
        <v/>
      </c>
      <c r="O61" s="24">
        <f>IF(A61="","",IF(OR(B61="",K61=""),"PREENCHER",IF(B61-K61&lt;'Parâmetros'!$B$7,"ANTECEDÊNCIA INSUFICIENTE","OK")))</f>
        <v/>
      </c>
      <c r="P61" s="24">
        <f>IF(A61="","",IF(COUNTIF($A$5:$A$124,A61)&gt;1,"CÓDIGO DUPLICADO",IF(OR(B61="",C61="",D61="",F61="",G61="",H61="",J61="",K61=""),"INCOMPLETO","OK")))</f>
        <v/>
      </c>
      <c r="Q61" s="25">
        <f>IF(A61="","",IF(OR(J61="Cancelada",J61="Recusada"),"Sem ação",IF(J61="Concluída","Arquivada",IF(P61&lt;&gt;"OK","Completar/revisar cadastro",IF(L61="CONFLITO",IF(J61="Confirmada","Manter e revisar concorrente","Revisar conflito"),IF(OR(M61&lt;&gt;"OK",N61&lt;&gt;"OK",O61&lt;&gt;"OK"),"Revisar regras",IF(B61&lt;'Parâmetros'!$B$2,"Atualizar situação",IF(J61="Solicitada","Pode confirmar","Acompanhar"))))))))</f>
        <v/>
      </c>
      <c r="R61" s="26" t="n"/>
      <c r="S61" s="27">
        <f>IF(AND(J61="Confirmada",B61&gt;='Parâmetros'!$B$2,C61&lt;&gt;""),B61+C61,"")</f>
        <v/>
      </c>
    </row>
    <row r="62" ht="27" customHeight="1">
      <c r="A62" s="17" t="n"/>
      <c r="B62" s="18" t="n"/>
      <c r="C62" s="39" t="n"/>
      <c r="D62" s="39" t="n"/>
      <c r="E62" s="20">
        <f>IF(OR(C62="",D62="",D62&lt;=C62),"",(D62-C62)*24)</f>
        <v/>
      </c>
      <c r="F62" s="17" t="n"/>
      <c r="G62" s="17" t="n"/>
      <c r="H62" s="21" t="n"/>
      <c r="I62" s="22">
        <f>IF(A62="","",'Parâmetros'!$B$3)</f>
        <v/>
      </c>
      <c r="J62" s="23" t="n"/>
      <c r="K62" s="18" t="n"/>
      <c r="L62" s="24">
        <f>IF(OR(B62="",C62="",D62="",J62="",D62&lt;=C62,OR(J62="Cancelada",J62="Recusada")),"",IF(SUMPRODUCT(($B$5:$B$124=B62)*($C$5:$C$124&lt;&gt;"")*($D$5:$D$124&lt;&gt;"")*($C$5:$C$124&lt;D62)*($D$5:$D$124&gt;C62)*($J$5:$J$124&lt;&gt;"Cancelada")*($J$5:$J$124&lt;&gt;"Recusada")*(ROW($B$5:$B$124)&lt;&gt;ROW(B62)))&gt;0,"CONFLITO","OK"))</f>
        <v/>
      </c>
      <c r="M62" s="24">
        <f>IF(A62="","",IF(H62="","PREENCHER",IF(OR(NOT(ISNUMBER(H62)),H62&lt;1),"REVISAR",IF(H62&gt;'Parâmetros'!$B$3,"EXCEDE","OK"))))</f>
        <v/>
      </c>
      <c r="N62" s="24">
        <f>IF(A62="","",IF(OR(C62="",D62=""),"PREENCHER",IF(OR(D62&lt;=C62,C62&lt;'Parâmetros'!$B$4,D62&gt;'Parâmetros'!$B$5,E62&gt;'Parâmetros'!$B$6),"FORA DA REGRA","OK")))</f>
        <v/>
      </c>
      <c r="O62" s="24">
        <f>IF(A62="","",IF(OR(B62="",K62=""),"PREENCHER",IF(B62-K62&lt;'Parâmetros'!$B$7,"ANTECEDÊNCIA INSUFICIENTE","OK")))</f>
        <v/>
      </c>
      <c r="P62" s="24">
        <f>IF(A62="","",IF(COUNTIF($A$5:$A$124,A62)&gt;1,"CÓDIGO DUPLICADO",IF(OR(B62="",C62="",D62="",F62="",G62="",H62="",J62="",K62=""),"INCOMPLETO","OK")))</f>
        <v/>
      </c>
      <c r="Q62" s="25">
        <f>IF(A62="","",IF(OR(J62="Cancelada",J62="Recusada"),"Sem ação",IF(J62="Concluída","Arquivada",IF(P62&lt;&gt;"OK","Completar/revisar cadastro",IF(L62="CONFLITO",IF(J62="Confirmada","Manter e revisar concorrente","Revisar conflito"),IF(OR(M62&lt;&gt;"OK",N62&lt;&gt;"OK",O62&lt;&gt;"OK"),"Revisar regras",IF(B62&lt;'Parâmetros'!$B$2,"Atualizar situação",IF(J62="Solicitada","Pode confirmar","Acompanhar"))))))))</f>
        <v/>
      </c>
      <c r="R62" s="26" t="n"/>
      <c r="S62" s="27">
        <f>IF(AND(J62="Confirmada",B62&gt;='Parâmetros'!$B$2,C62&lt;&gt;""),B62+C62,"")</f>
        <v/>
      </c>
    </row>
    <row r="63" ht="27" customHeight="1">
      <c r="A63" s="17" t="n"/>
      <c r="B63" s="18" t="n"/>
      <c r="C63" s="39" t="n"/>
      <c r="D63" s="39" t="n"/>
      <c r="E63" s="20">
        <f>IF(OR(C63="",D63="",D63&lt;=C63),"",(D63-C63)*24)</f>
        <v/>
      </c>
      <c r="F63" s="17" t="n"/>
      <c r="G63" s="17" t="n"/>
      <c r="H63" s="21" t="n"/>
      <c r="I63" s="22">
        <f>IF(A63="","",'Parâmetros'!$B$3)</f>
        <v/>
      </c>
      <c r="J63" s="23" t="n"/>
      <c r="K63" s="18" t="n"/>
      <c r="L63" s="24">
        <f>IF(OR(B63="",C63="",D63="",J63="",D63&lt;=C63,OR(J63="Cancelada",J63="Recusada")),"",IF(SUMPRODUCT(($B$5:$B$124=B63)*($C$5:$C$124&lt;&gt;"")*($D$5:$D$124&lt;&gt;"")*($C$5:$C$124&lt;D63)*($D$5:$D$124&gt;C63)*($J$5:$J$124&lt;&gt;"Cancelada")*($J$5:$J$124&lt;&gt;"Recusada")*(ROW($B$5:$B$124)&lt;&gt;ROW(B63)))&gt;0,"CONFLITO","OK"))</f>
        <v/>
      </c>
      <c r="M63" s="24">
        <f>IF(A63="","",IF(H63="","PREENCHER",IF(OR(NOT(ISNUMBER(H63)),H63&lt;1),"REVISAR",IF(H63&gt;'Parâmetros'!$B$3,"EXCEDE","OK"))))</f>
        <v/>
      </c>
      <c r="N63" s="24">
        <f>IF(A63="","",IF(OR(C63="",D63=""),"PREENCHER",IF(OR(D63&lt;=C63,C63&lt;'Parâmetros'!$B$4,D63&gt;'Parâmetros'!$B$5,E63&gt;'Parâmetros'!$B$6),"FORA DA REGRA","OK")))</f>
        <v/>
      </c>
      <c r="O63" s="24">
        <f>IF(A63="","",IF(OR(B63="",K63=""),"PREENCHER",IF(B63-K63&lt;'Parâmetros'!$B$7,"ANTECEDÊNCIA INSUFICIENTE","OK")))</f>
        <v/>
      </c>
      <c r="P63" s="24">
        <f>IF(A63="","",IF(COUNTIF($A$5:$A$124,A63)&gt;1,"CÓDIGO DUPLICADO",IF(OR(B63="",C63="",D63="",F63="",G63="",H63="",J63="",K63=""),"INCOMPLETO","OK")))</f>
        <v/>
      </c>
      <c r="Q63" s="25">
        <f>IF(A63="","",IF(OR(J63="Cancelada",J63="Recusada"),"Sem ação",IF(J63="Concluída","Arquivada",IF(P63&lt;&gt;"OK","Completar/revisar cadastro",IF(L63="CONFLITO",IF(J63="Confirmada","Manter e revisar concorrente","Revisar conflito"),IF(OR(M63&lt;&gt;"OK",N63&lt;&gt;"OK",O63&lt;&gt;"OK"),"Revisar regras",IF(B63&lt;'Parâmetros'!$B$2,"Atualizar situação",IF(J63="Solicitada","Pode confirmar","Acompanhar"))))))))</f>
        <v/>
      </c>
      <c r="R63" s="26" t="n"/>
      <c r="S63" s="27">
        <f>IF(AND(J63="Confirmada",B63&gt;='Parâmetros'!$B$2,C63&lt;&gt;""),B63+C63,"")</f>
        <v/>
      </c>
    </row>
    <row r="64" ht="27" customHeight="1">
      <c r="A64" s="17" t="n"/>
      <c r="B64" s="18" t="n"/>
      <c r="C64" s="39" t="n"/>
      <c r="D64" s="39" t="n"/>
      <c r="E64" s="20">
        <f>IF(OR(C64="",D64="",D64&lt;=C64),"",(D64-C64)*24)</f>
        <v/>
      </c>
      <c r="F64" s="17" t="n"/>
      <c r="G64" s="17" t="n"/>
      <c r="H64" s="21" t="n"/>
      <c r="I64" s="22">
        <f>IF(A64="","",'Parâmetros'!$B$3)</f>
        <v/>
      </c>
      <c r="J64" s="23" t="n"/>
      <c r="K64" s="18" t="n"/>
      <c r="L64" s="24">
        <f>IF(OR(B64="",C64="",D64="",J64="",D64&lt;=C64,OR(J64="Cancelada",J64="Recusada")),"",IF(SUMPRODUCT(($B$5:$B$124=B64)*($C$5:$C$124&lt;&gt;"")*($D$5:$D$124&lt;&gt;"")*($C$5:$C$124&lt;D64)*($D$5:$D$124&gt;C64)*($J$5:$J$124&lt;&gt;"Cancelada")*($J$5:$J$124&lt;&gt;"Recusada")*(ROW($B$5:$B$124)&lt;&gt;ROW(B64)))&gt;0,"CONFLITO","OK"))</f>
        <v/>
      </c>
      <c r="M64" s="24">
        <f>IF(A64="","",IF(H64="","PREENCHER",IF(OR(NOT(ISNUMBER(H64)),H64&lt;1),"REVISAR",IF(H64&gt;'Parâmetros'!$B$3,"EXCEDE","OK"))))</f>
        <v/>
      </c>
      <c r="N64" s="24">
        <f>IF(A64="","",IF(OR(C64="",D64=""),"PREENCHER",IF(OR(D64&lt;=C64,C64&lt;'Parâmetros'!$B$4,D64&gt;'Parâmetros'!$B$5,E64&gt;'Parâmetros'!$B$6),"FORA DA REGRA","OK")))</f>
        <v/>
      </c>
      <c r="O64" s="24">
        <f>IF(A64="","",IF(OR(B64="",K64=""),"PREENCHER",IF(B64-K64&lt;'Parâmetros'!$B$7,"ANTECEDÊNCIA INSUFICIENTE","OK")))</f>
        <v/>
      </c>
      <c r="P64" s="24">
        <f>IF(A64="","",IF(COUNTIF($A$5:$A$124,A64)&gt;1,"CÓDIGO DUPLICADO",IF(OR(B64="",C64="",D64="",F64="",G64="",H64="",J64="",K64=""),"INCOMPLETO","OK")))</f>
        <v/>
      </c>
      <c r="Q64" s="25">
        <f>IF(A64="","",IF(OR(J64="Cancelada",J64="Recusada"),"Sem ação",IF(J64="Concluída","Arquivada",IF(P64&lt;&gt;"OK","Completar/revisar cadastro",IF(L64="CONFLITO",IF(J64="Confirmada","Manter e revisar concorrente","Revisar conflito"),IF(OR(M64&lt;&gt;"OK",N64&lt;&gt;"OK",O64&lt;&gt;"OK"),"Revisar regras",IF(B64&lt;'Parâmetros'!$B$2,"Atualizar situação",IF(J64="Solicitada","Pode confirmar","Acompanhar"))))))))</f>
        <v/>
      </c>
      <c r="R64" s="26" t="n"/>
      <c r="S64" s="27">
        <f>IF(AND(J64="Confirmada",B64&gt;='Parâmetros'!$B$2,C64&lt;&gt;""),B64+C64,"")</f>
        <v/>
      </c>
    </row>
    <row r="65" ht="27" customHeight="1">
      <c r="A65" s="17" t="n"/>
      <c r="B65" s="18" t="n"/>
      <c r="C65" s="39" t="n"/>
      <c r="D65" s="39" t="n"/>
      <c r="E65" s="20">
        <f>IF(OR(C65="",D65="",D65&lt;=C65),"",(D65-C65)*24)</f>
        <v/>
      </c>
      <c r="F65" s="17" t="n"/>
      <c r="G65" s="17" t="n"/>
      <c r="H65" s="21" t="n"/>
      <c r="I65" s="22">
        <f>IF(A65="","",'Parâmetros'!$B$3)</f>
        <v/>
      </c>
      <c r="J65" s="23" t="n"/>
      <c r="K65" s="18" t="n"/>
      <c r="L65" s="24">
        <f>IF(OR(B65="",C65="",D65="",J65="",D65&lt;=C65,OR(J65="Cancelada",J65="Recusada")),"",IF(SUMPRODUCT(($B$5:$B$124=B65)*($C$5:$C$124&lt;&gt;"")*($D$5:$D$124&lt;&gt;"")*($C$5:$C$124&lt;D65)*($D$5:$D$124&gt;C65)*($J$5:$J$124&lt;&gt;"Cancelada")*($J$5:$J$124&lt;&gt;"Recusada")*(ROW($B$5:$B$124)&lt;&gt;ROW(B65)))&gt;0,"CONFLITO","OK"))</f>
        <v/>
      </c>
      <c r="M65" s="24">
        <f>IF(A65="","",IF(H65="","PREENCHER",IF(OR(NOT(ISNUMBER(H65)),H65&lt;1),"REVISAR",IF(H65&gt;'Parâmetros'!$B$3,"EXCEDE","OK"))))</f>
        <v/>
      </c>
      <c r="N65" s="24">
        <f>IF(A65="","",IF(OR(C65="",D65=""),"PREENCHER",IF(OR(D65&lt;=C65,C65&lt;'Parâmetros'!$B$4,D65&gt;'Parâmetros'!$B$5,E65&gt;'Parâmetros'!$B$6),"FORA DA REGRA","OK")))</f>
        <v/>
      </c>
      <c r="O65" s="24">
        <f>IF(A65="","",IF(OR(B65="",K65=""),"PREENCHER",IF(B65-K65&lt;'Parâmetros'!$B$7,"ANTECEDÊNCIA INSUFICIENTE","OK")))</f>
        <v/>
      </c>
      <c r="P65" s="24">
        <f>IF(A65="","",IF(COUNTIF($A$5:$A$124,A65)&gt;1,"CÓDIGO DUPLICADO",IF(OR(B65="",C65="",D65="",F65="",G65="",H65="",J65="",K65=""),"INCOMPLETO","OK")))</f>
        <v/>
      </c>
      <c r="Q65" s="25">
        <f>IF(A65="","",IF(OR(J65="Cancelada",J65="Recusada"),"Sem ação",IF(J65="Concluída","Arquivada",IF(P65&lt;&gt;"OK","Completar/revisar cadastro",IF(L65="CONFLITO",IF(J65="Confirmada","Manter e revisar concorrente","Revisar conflito"),IF(OR(M65&lt;&gt;"OK",N65&lt;&gt;"OK",O65&lt;&gt;"OK"),"Revisar regras",IF(B65&lt;'Parâmetros'!$B$2,"Atualizar situação",IF(J65="Solicitada","Pode confirmar","Acompanhar"))))))))</f>
        <v/>
      </c>
      <c r="R65" s="26" t="n"/>
      <c r="S65" s="27">
        <f>IF(AND(J65="Confirmada",B65&gt;='Parâmetros'!$B$2,C65&lt;&gt;""),B65+C65,"")</f>
        <v/>
      </c>
    </row>
    <row r="66" ht="27" customHeight="1">
      <c r="A66" s="17" t="n"/>
      <c r="B66" s="18" t="n"/>
      <c r="C66" s="39" t="n"/>
      <c r="D66" s="39" t="n"/>
      <c r="E66" s="20">
        <f>IF(OR(C66="",D66="",D66&lt;=C66),"",(D66-C66)*24)</f>
        <v/>
      </c>
      <c r="F66" s="17" t="n"/>
      <c r="G66" s="17" t="n"/>
      <c r="H66" s="21" t="n"/>
      <c r="I66" s="22">
        <f>IF(A66="","",'Parâmetros'!$B$3)</f>
        <v/>
      </c>
      <c r="J66" s="23" t="n"/>
      <c r="K66" s="18" t="n"/>
      <c r="L66" s="24">
        <f>IF(OR(B66="",C66="",D66="",J66="",D66&lt;=C66,OR(J66="Cancelada",J66="Recusada")),"",IF(SUMPRODUCT(($B$5:$B$124=B66)*($C$5:$C$124&lt;&gt;"")*($D$5:$D$124&lt;&gt;"")*($C$5:$C$124&lt;D66)*($D$5:$D$124&gt;C66)*($J$5:$J$124&lt;&gt;"Cancelada")*($J$5:$J$124&lt;&gt;"Recusada")*(ROW($B$5:$B$124)&lt;&gt;ROW(B66)))&gt;0,"CONFLITO","OK"))</f>
        <v/>
      </c>
      <c r="M66" s="24">
        <f>IF(A66="","",IF(H66="","PREENCHER",IF(OR(NOT(ISNUMBER(H66)),H66&lt;1),"REVISAR",IF(H66&gt;'Parâmetros'!$B$3,"EXCEDE","OK"))))</f>
        <v/>
      </c>
      <c r="N66" s="24">
        <f>IF(A66="","",IF(OR(C66="",D66=""),"PREENCHER",IF(OR(D66&lt;=C66,C66&lt;'Parâmetros'!$B$4,D66&gt;'Parâmetros'!$B$5,E66&gt;'Parâmetros'!$B$6),"FORA DA REGRA","OK")))</f>
        <v/>
      </c>
      <c r="O66" s="24">
        <f>IF(A66="","",IF(OR(B66="",K66=""),"PREENCHER",IF(B66-K66&lt;'Parâmetros'!$B$7,"ANTECEDÊNCIA INSUFICIENTE","OK")))</f>
        <v/>
      </c>
      <c r="P66" s="24">
        <f>IF(A66="","",IF(COUNTIF($A$5:$A$124,A66)&gt;1,"CÓDIGO DUPLICADO",IF(OR(B66="",C66="",D66="",F66="",G66="",H66="",J66="",K66=""),"INCOMPLETO","OK")))</f>
        <v/>
      </c>
      <c r="Q66" s="25">
        <f>IF(A66="","",IF(OR(J66="Cancelada",J66="Recusada"),"Sem ação",IF(J66="Concluída","Arquivada",IF(P66&lt;&gt;"OK","Completar/revisar cadastro",IF(L66="CONFLITO",IF(J66="Confirmada","Manter e revisar concorrente","Revisar conflito"),IF(OR(M66&lt;&gt;"OK",N66&lt;&gt;"OK",O66&lt;&gt;"OK"),"Revisar regras",IF(B66&lt;'Parâmetros'!$B$2,"Atualizar situação",IF(J66="Solicitada","Pode confirmar","Acompanhar"))))))))</f>
        <v/>
      </c>
      <c r="R66" s="26" t="n"/>
      <c r="S66" s="27">
        <f>IF(AND(J66="Confirmada",B66&gt;='Parâmetros'!$B$2,C66&lt;&gt;""),B66+C66,"")</f>
        <v/>
      </c>
    </row>
    <row r="67" ht="27" customHeight="1">
      <c r="A67" s="17" t="n"/>
      <c r="B67" s="18" t="n"/>
      <c r="C67" s="39" t="n"/>
      <c r="D67" s="39" t="n"/>
      <c r="E67" s="20">
        <f>IF(OR(C67="",D67="",D67&lt;=C67),"",(D67-C67)*24)</f>
        <v/>
      </c>
      <c r="F67" s="17" t="n"/>
      <c r="G67" s="17" t="n"/>
      <c r="H67" s="21" t="n"/>
      <c r="I67" s="22">
        <f>IF(A67="","",'Parâmetros'!$B$3)</f>
        <v/>
      </c>
      <c r="J67" s="23" t="n"/>
      <c r="K67" s="18" t="n"/>
      <c r="L67" s="24">
        <f>IF(OR(B67="",C67="",D67="",J67="",D67&lt;=C67,OR(J67="Cancelada",J67="Recusada")),"",IF(SUMPRODUCT(($B$5:$B$124=B67)*($C$5:$C$124&lt;&gt;"")*($D$5:$D$124&lt;&gt;"")*($C$5:$C$124&lt;D67)*($D$5:$D$124&gt;C67)*($J$5:$J$124&lt;&gt;"Cancelada")*($J$5:$J$124&lt;&gt;"Recusada")*(ROW($B$5:$B$124)&lt;&gt;ROW(B67)))&gt;0,"CONFLITO","OK"))</f>
        <v/>
      </c>
      <c r="M67" s="24">
        <f>IF(A67="","",IF(H67="","PREENCHER",IF(OR(NOT(ISNUMBER(H67)),H67&lt;1),"REVISAR",IF(H67&gt;'Parâmetros'!$B$3,"EXCEDE","OK"))))</f>
        <v/>
      </c>
      <c r="N67" s="24">
        <f>IF(A67="","",IF(OR(C67="",D67=""),"PREENCHER",IF(OR(D67&lt;=C67,C67&lt;'Parâmetros'!$B$4,D67&gt;'Parâmetros'!$B$5,E67&gt;'Parâmetros'!$B$6),"FORA DA REGRA","OK")))</f>
        <v/>
      </c>
      <c r="O67" s="24">
        <f>IF(A67="","",IF(OR(B67="",K67=""),"PREENCHER",IF(B67-K67&lt;'Parâmetros'!$B$7,"ANTECEDÊNCIA INSUFICIENTE","OK")))</f>
        <v/>
      </c>
      <c r="P67" s="24">
        <f>IF(A67="","",IF(COUNTIF($A$5:$A$124,A67)&gt;1,"CÓDIGO DUPLICADO",IF(OR(B67="",C67="",D67="",F67="",G67="",H67="",J67="",K67=""),"INCOMPLETO","OK")))</f>
        <v/>
      </c>
      <c r="Q67" s="25">
        <f>IF(A67="","",IF(OR(J67="Cancelada",J67="Recusada"),"Sem ação",IF(J67="Concluída","Arquivada",IF(P67&lt;&gt;"OK","Completar/revisar cadastro",IF(L67="CONFLITO",IF(J67="Confirmada","Manter e revisar concorrente","Revisar conflito"),IF(OR(M67&lt;&gt;"OK",N67&lt;&gt;"OK",O67&lt;&gt;"OK"),"Revisar regras",IF(B67&lt;'Parâmetros'!$B$2,"Atualizar situação",IF(J67="Solicitada","Pode confirmar","Acompanhar"))))))))</f>
        <v/>
      </c>
      <c r="R67" s="26" t="n"/>
      <c r="S67" s="27">
        <f>IF(AND(J67="Confirmada",B67&gt;='Parâmetros'!$B$2,C67&lt;&gt;""),B67+C67,"")</f>
        <v/>
      </c>
    </row>
    <row r="68" ht="27" customHeight="1">
      <c r="A68" s="17" t="n"/>
      <c r="B68" s="18" t="n"/>
      <c r="C68" s="39" t="n"/>
      <c r="D68" s="39" t="n"/>
      <c r="E68" s="20">
        <f>IF(OR(C68="",D68="",D68&lt;=C68),"",(D68-C68)*24)</f>
        <v/>
      </c>
      <c r="F68" s="17" t="n"/>
      <c r="G68" s="17" t="n"/>
      <c r="H68" s="21" t="n"/>
      <c r="I68" s="22">
        <f>IF(A68="","",'Parâmetros'!$B$3)</f>
        <v/>
      </c>
      <c r="J68" s="23" t="n"/>
      <c r="K68" s="18" t="n"/>
      <c r="L68" s="24">
        <f>IF(OR(B68="",C68="",D68="",J68="",D68&lt;=C68,OR(J68="Cancelada",J68="Recusada")),"",IF(SUMPRODUCT(($B$5:$B$124=B68)*($C$5:$C$124&lt;&gt;"")*($D$5:$D$124&lt;&gt;"")*($C$5:$C$124&lt;D68)*($D$5:$D$124&gt;C68)*($J$5:$J$124&lt;&gt;"Cancelada")*($J$5:$J$124&lt;&gt;"Recusada")*(ROW($B$5:$B$124)&lt;&gt;ROW(B68)))&gt;0,"CONFLITO","OK"))</f>
        <v/>
      </c>
      <c r="M68" s="24">
        <f>IF(A68="","",IF(H68="","PREENCHER",IF(OR(NOT(ISNUMBER(H68)),H68&lt;1),"REVISAR",IF(H68&gt;'Parâmetros'!$B$3,"EXCEDE","OK"))))</f>
        <v/>
      </c>
      <c r="N68" s="24">
        <f>IF(A68="","",IF(OR(C68="",D68=""),"PREENCHER",IF(OR(D68&lt;=C68,C68&lt;'Parâmetros'!$B$4,D68&gt;'Parâmetros'!$B$5,E68&gt;'Parâmetros'!$B$6),"FORA DA REGRA","OK")))</f>
        <v/>
      </c>
      <c r="O68" s="24">
        <f>IF(A68="","",IF(OR(B68="",K68=""),"PREENCHER",IF(B68-K68&lt;'Parâmetros'!$B$7,"ANTECEDÊNCIA INSUFICIENTE","OK")))</f>
        <v/>
      </c>
      <c r="P68" s="24">
        <f>IF(A68="","",IF(COUNTIF($A$5:$A$124,A68)&gt;1,"CÓDIGO DUPLICADO",IF(OR(B68="",C68="",D68="",F68="",G68="",H68="",J68="",K68=""),"INCOMPLETO","OK")))</f>
        <v/>
      </c>
      <c r="Q68" s="25">
        <f>IF(A68="","",IF(OR(J68="Cancelada",J68="Recusada"),"Sem ação",IF(J68="Concluída","Arquivada",IF(P68&lt;&gt;"OK","Completar/revisar cadastro",IF(L68="CONFLITO",IF(J68="Confirmada","Manter e revisar concorrente","Revisar conflito"),IF(OR(M68&lt;&gt;"OK",N68&lt;&gt;"OK",O68&lt;&gt;"OK"),"Revisar regras",IF(B68&lt;'Parâmetros'!$B$2,"Atualizar situação",IF(J68="Solicitada","Pode confirmar","Acompanhar"))))))))</f>
        <v/>
      </c>
      <c r="R68" s="26" t="n"/>
      <c r="S68" s="27">
        <f>IF(AND(J68="Confirmada",B68&gt;='Parâmetros'!$B$2,C68&lt;&gt;""),B68+C68,"")</f>
        <v/>
      </c>
    </row>
    <row r="69" ht="27" customHeight="1">
      <c r="A69" s="17" t="n"/>
      <c r="B69" s="18" t="n"/>
      <c r="C69" s="39" t="n"/>
      <c r="D69" s="39" t="n"/>
      <c r="E69" s="20">
        <f>IF(OR(C69="",D69="",D69&lt;=C69),"",(D69-C69)*24)</f>
        <v/>
      </c>
      <c r="F69" s="17" t="n"/>
      <c r="G69" s="17" t="n"/>
      <c r="H69" s="21" t="n"/>
      <c r="I69" s="22">
        <f>IF(A69="","",'Parâmetros'!$B$3)</f>
        <v/>
      </c>
      <c r="J69" s="23" t="n"/>
      <c r="K69" s="18" t="n"/>
      <c r="L69" s="24">
        <f>IF(OR(B69="",C69="",D69="",J69="",D69&lt;=C69,OR(J69="Cancelada",J69="Recusada")),"",IF(SUMPRODUCT(($B$5:$B$124=B69)*($C$5:$C$124&lt;&gt;"")*($D$5:$D$124&lt;&gt;"")*($C$5:$C$124&lt;D69)*($D$5:$D$124&gt;C69)*($J$5:$J$124&lt;&gt;"Cancelada")*($J$5:$J$124&lt;&gt;"Recusada")*(ROW($B$5:$B$124)&lt;&gt;ROW(B69)))&gt;0,"CONFLITO","OK"))</f>
        <v/>
      </c>
      <c r="M69" s="24">
        <f>IF(A69="","",IF(H69="","PREENCHER",IF(OR(NOT(ISNUMBER(H69)),H69&lt;1),"REVISAR",IF(H69&gt;'Parâmetros'!$B$3,"EXCEDE","OK"))))</f>
        <v/>
      </c>
      <c r="N69" s="24">
        <f>IF(A69="","",IF(OR(C69="",D69=""),"PREENCHER",IF(OR(D69&lt;=C69,C69&lt;'Parâmetros'!$B$4,D69&gt;'Parâmetros'!$B$5,E69&gt;'Parâmetros'!$B$6),"FORA DA REGRA","OK")))</f>
        <v/>
      </c>
      <c r="O69" s="24">
        <f>IF(A69="","",IF(OR(B69="",K69=""),"PREENCHER",IF(B69-K69&lt;'Parâmetros'!$B$7,"ANTECEDÊNCIA INSUFICIENTE","OK")))</f>
        <v/>
      </c>
      <c r="P69" s="24">
        <f>IF(A69="","",IF(COUNTIF($A$5:$A$124,A69)&gt;1,"CÓDIGO DUPLICADO",IF(OR(B69="",C69="",D69="",F69="",G69="",H69="",J69="",K69=""),"INCOMPLETO","OK")))</f>
        <v/>
      </c>
      <c r="Q69" s="25">
        <f>IF(A69="","",IF(OR(J69="Cancelada",J69="Recusada"),"Sem ação",IF(J69="Concluída","Arquivada",IF(P69&lt;&gt;"OK","Completar/revisar cadastro",IF(L69="CONFLITO",IF(J69="Confirmada","Manter e revisar concorrente","Revisar conflito"),IF(OR(M69&lt;&gt;"OK",N69&lt;&gt;"OK",O69&lt;&gt;"OK"),"Revisar regras",IF(B69&lt;'Parâmetros'!$B$2,"Atualizar situação",IF(J69="Solicitada","Pode confirmar","Acompanhar"))))))))</f>
        <v/>
      </c>
      <c r="R69" s="26" t="n"/>
      <c r="S69" s="27">
        <f>IF(AND(J69="Confirmada",B69&gt;='Parâmetros'!$B$2,C69&lt;&gt;""),B69+C69,"")</f>
        <v/>
      </c>
    </row>
    <row r="70" ht="27" customHeight="1">
      <c r="A70" s="17" t="n"/>
      <c r="B70" s="18" t="n"/>
      <c r="C70" s="39" t="n"/>
      <c r="D70" s="39" t="n"/>
      <c r="E70" s="20">
        <f>IF(OR(C70="",D70="",D70&lt;=C70),"",(D70-C70)*24)</f>
        <v/>
      </c>
      <c r="F70" s="17" t="n"/>
      <c r="G70" s="17" t="n"/>
      <c r="H70" s="21" t="n"/>
      <c r="I70" s="22">
        <f>IF(A70="","",'Parâmetros'!$B$3)</f>
        <v/>
      </c>
      <c r="J70" s="23" t="n"/>
      <c r="K70" s="18" t="n"/>
      <c r="L70" s="24">
        <f>IF(OR(B70="",C70="",D70="",J70="",D70&lt;=C70,OR(J70="Cancelada",J70="Recusada")),"",IF(SUMPRODUCT(($B$5:$B$124=B70)*($C$5:$C$124&lt;&gt;"")*($D$5:$D$124&lt;&gt;"")*($C$5:$C$124&lt;D70)*($D$5:$D$124&gt;C70)*($J$5:$J$124&lt;&gt;"Cancelada")*($J$5:$J$124&lt;&gt;"Recusada")*(ROW($B$5:$B$124)&lt;&gt;ROW(B70)))&gt;0,"CONFLITO","OK"))</f>
        <v/>
      </c>
      <c r="M70" s="24">
        <f>IF(A70="","",IF(H70="","PREENCHER",IF(OR(NOT(ISNUMBER(H70)),H70&lt;1),"REVISAR",IF(H70&gt;'Parâmetros'!$B$3,"EXCEDE","OK"))))</f>
        <v/>
      </c>
      <c r="N70" s="24">
        <f>IF(A70="","",IF(OR(C70="",D70=""),"PREENCHER",IF(OR(D70&lt;=C70,C70&lt;'Parâmetros'!$B$4,D70&gt;'Parâmetros'!$B$5,E70&gt;'Parâmetros'!$B$6),"FORA DA REGRA","OK")))</f>
        <v/>
      </c>
      <c r="O70" s="24">
        <f>IF(A70="","",IF(OR(B70="",K70=""),"PREENCHER",IF(B70-K70&lt;'Parâmetros'!$B$7,"ANTECEDÊNCIA INSUFICIENTE","OK")))</f>
        <v/>
      </c>
      <c r="P70" s="24">
        <f>IF(A70="","",IF(COUNTIF($A$5:$A$124,A70)&gt;1,"CÓDIGO DUPLICADO",IF(OR(B70="",C70="",D70="",F70="",G70="",H70="",J70="",K70=""),"INCOMPLETO","OK")))</f>
        <v/>
      </c>
      <c r="Q70" s="25">
        <f>IF(A70="","",IF(OR(J70="Cancelada",J70="Recusada"),"Sem ação",IF(J70="Concluída","Arquivada",IF(P70&lt;&gt;"OK","Completar/revisar cadastro",IF(L70="CONFLITO",IF(J70="Confirmada","Manter e revisar concorrente","Revisar conflito"),IF(OR(M70&lt;&gt;"OK",N70&lt;&gt;"OK",O70&lt;&gt;"OK"),"Revisar regras",IF(B70&lt;'Parâmetros'!$B$2,"Atualizar situação",IF(J70="Solicitada","Pode confirmar","Acompanhar"))))))))</f>
        <v/>
      </c>
      <c r="R70" s="26" t="n"/>
      <c r="S70" s="27">
        <f>IF(AND(J70="Confirmada",B70&gt;='Parâmetros'!$B$2,C70&lt;&gt;""),B70+C70,"")</f>
        <v/>
      </c>
    </row>
    <row r="71" ht="27" customHeight="1">
      <c r="A71" s="17" t="n"/>
      <c r="B71" s="18" t="n"/>
      <c r="C71" s="39" t="n"/>
      <c r="D71" s="39" t="n"/>
      <c r="E71" s="20">
        <f>IF(OR(C71="",D71="",D71&lt;=C71),"",(D71-C71)*24)</f>
        <v/>
      </c>
      <c r="F71" s="17" t="n"/>
      <c r="G71" s="17" t="n"/>
      <c r="H71" s="21" t="n"/>
      <c r="I71" s="22">
        <f>IF(A71="","",'Parâmetros'!$B$3)</f>
        <v/>
      </c>
      <c r="J71" s="23" t="n"/>
      <c r="K71" s="18" t="n"/>
      <c r="L71" s="24">
        <f>IF(OR(B71="",C71="",D71="",J71="",D71&lt;=C71,OR(J71="Cancelada",J71="Recusada")),"",IF(SUMPRODUCT(($B$5:$B$124=B71)*($C$5:$C$124&lt;&gt;"")*($D$5:$D$124&lt;&gt;"")*($C$5:$C$124&lt;D71)*($D$5:$D$124&gt;C71)*($J$5:$J$124&lt;&gt;"Cancelada")*($J$5:$J$124&lt;&gt;"Recusada")*(ROW($B$5:$B$124)&lt;&gt;ROW(B71)))&gt;0,"CONFLITO","OK"))</f>
        <v/>
      </c>
      <c r="M71" s="24">
        <f>IF(A71="","",IF(H71="","PREENCHER",IF(OR(NOT(ISNUMBER(H71)),H71&lt;1),"REVISAR",IF(H71&gt;'Parâmetros'!$B$3,"EXCEDE","OK"))))</f>
        <v/>
      </c>
      <c r="N71" s="24">
        <f>IF(A71="","",IF(OR(C71="",D71=""),"PREENCHER",IF(OR(D71&lt;=C71,C71&lt;'Parâmetros'!$B$4,D71&gt;'Parâmetros'!$B$5,E71&gt;'Parâmetros'!$B$6),"FORA DA REGRA","OK")))</f>
        <v/>
      </c>
      <c r="O71" s="24">
        <f>IF(A71="","",IF(OR(B71="",K71=""),"PREENCHER",IF(B71-K71&lt;'Parâmetros'!$B$7,"ANTECEDÊNCIA INSUFICIENTE","OK")))</f>
        <v/>
      </c>
      <c r="P71" s="24">
        <f>IF(A71="","",IF(COUNTIF($A$5:$A$124,A71)&gt;1,"CÓDIGO DUPLICADO",IF(OR(B71="",C71="",D71="",F71="",G71="",H71="",J71="",K71=""),"INCOMPLETO","OK")))</f>
        <v/>
      </c>
      <c r="Q71" s="25">
        <f>IF(A71="","",IF(OR(J71="Cancelada",J71="Recusada"),"Sem ação",IF(J71="Concluída","Arquivada",IF(P71&lt;&gt;"OK","Completar/revisar cadastro",IF(L71="CONFLITO",IF(J71="Confirmada","Manter e revisar concorrente","Revisar conflito"),IF(OR(M71&lt;&gt;"OK",N71&lt;&gt;"OK",O71&lt;&gt;"OK"),"Revisar regras",IF(B71&lt;'Parâmetros'!$B$2,"Atualizar situação",IF(J71="Solicitada","Pode confirmar","Acompanhar"))))))))</f>
        <v/>
      </c>
      <c r="R71" s="26" t="n"/>
      <c r="S71" s="27">
        <f>IF(AND(J71="Confirmada",B71&gt;='Parâmetros'!$B$2,C71&lt;&gt;""),B71+C71,"")</f>
        <v/>
      </c>
    </row>
    <row r="72" ht="27" customHeight="1">
      <c r="A72" s="17" t="n"/>
      <c r="B72" s="18" t="n"/>
      <c r="C72" s="39" t="n"/>
      <c r="D72" s="39" t="n"/>
      <c r="E72" s="20">
        <f>IF(OR(C72="",D72="",D72&lt;=C72),"",(D72-C72)*24)</f>
        <v/>
      </c>
      <c r="F72" s="17" t="n"/>
      <c r="G72" s="17" t="n"/>
      <c r="H72" s="21" t="n"/>
      <c r="I72" s="22">
        <f>IF(A72="","",'Parâmetros'!$B$3)</f>
        <v/>
      </c>
      <c r="J72" s="23" t="n"/>
      <c r="K72" s="18" t="n"/>
      <c r="L72" s="24">
        <f>IF(OR(B72="",C72="",D72="",J72="",D72&lt;=C72,OR(J72="Cancelada",J72="Recusada")),"",IF(SUMPRODUCT(($B$5:$B$124=B72)*($C$5:$C$124&lt;&gt;"")*($D$5:$D$124&lt;&gt;"")*($C$5:$C$124&lt;D72)*($D$5:$D$124&gt;C72)*($J$5:$J$124&lt;&gt;"Cancelada")*($J$5:$J$124&lt;&gt;"Recusada")*(ROW($B$5:$B$124)&lt;&gt;ROW(B72)))&gt;0,"CONFLITO","OK"))</f>
        <v/>
      </c>
      <c r="M72" s="24">
        <f>IF(A72="","",IF(H72="","PREENCHER",IF(OR(NOT(ISNUMBER(H72)),H72&lt;1),"REVISAR",IF(H72&gt;'Parâmetros'!$B$3,"EXCEDE","OK"))))</f>
        <v/>
      </c>
      <c r="N72" s="24">
        <f>IF(A72="","",IF(OR(C72="",D72=""),"PREENCHER",IF(OR(D72&lt;=C72,C72&lt;'Parâmetros'!$B$4,D72&gt;'Parâmetros'!$B$5,E72&gt;'Parâmetros'!$B$6),"FORA DA REGRA","OK")))</f>
        <v/>
      </c>
      <c r="O72" s="24">
        <f>IF(A72="","",IF(OR(B72="",K72=""),"PREENCHER",IF(B72-K72&lt;'Parâmetros'!$B$7,"ANTECEDÊNCIA INSUFICIENTE","OK")))</f>
        <v/>
      </c>
      <c r="P72" s="24">
        <f>IF(A72="","",IF(COUNTIF($A$5:$A$124,A72)&gt;1,"CÓDIGO DUPLICADO",IF(OR(B72="",C72="",D72="",F72="",G72="",H72="",J72="",K72=""),"INCOMPLETO","OK")))</f>
        <v/>
      </c>
      <c r="Q72" s="25">
        <f>IF(A72="","",IF(OR(J72="Cancelada",J72="Recusada"),"Sem ação",IF(J72="Concluída","Arquivada",IF(P72&lt;&gt;"OK","Completar/revisar cadastro",IF(L72="CONFLITO",IF(J72="Confirmada","Manter e revisar concorrente","Revisar conflito"),IF(OR(M72&lt;&gt;"OK",N72&lt;&gt;"OK",O72&lt;&gt;"OK"),"Revisar regras",IF(B72&lt;'Parâmetros'!$B$2,"Atualizar situação",IF(J72="Solicitada","Pode confirmar","Acompanhar"))))))))</f>
        <v/>
      </c>
      <c r="R72" s="26" t="n"/>
      <c r="S72" s="27">
        <f>IF(AND(J72="Confirmada",B72&gt;='Parâmetros'!$B$2,C72&lt;&gt;""),B72+C72,"")</f>
        <v/>
      </c>
    </row>
    <row r="73" ht="27" customHeight="1">
      <c r="A73" s="17" t="n"/>
      <c r="B73" s="18" t="n"/>
      <c r="C73" s="39" t="n"/>
      <c r="D73" s="39" t="n"/>
      <c r="E73" s="20">
        <f>IF(OR(C73="",D73="",D73&lt;=C73),"",(D73-C73)*24)</f>
        <v/>
      </c>
      <c r="F73" s="17" t="n"/>
      <c r="G73" s="17" t="n"/>
      <c r="H73" s="21" t="n"/>
      <c r="I73" s="22">
        <f>IF(A73="","",'Parâmetros'!$B$3)</f>
        <v/>
      </c>
      <c r="J73" s="23" t="n"/>
      <c r="K73" s="18" t="n"/>
      <c r="L73" s="24">
        <f>IF(OR(B73="",C73="",D73="",J73="",D73&lt;=C73,OR(J73="Cancelada",J73="Recusada")),"",IF(SUMPRODUCT(($B$5:$B$124=B73)*($C$5:$C$124&lt;&gt;"")*($D$5:$D$124&lt;&gt;"")*($C$5:$C$124&lt;D73)*($D$5:$D$124&gt;C73)*($J$5:$J$124&lt;&gt;"Cancelada")*($J$5:$J$124&lt;&gt;"Recusada")*(ROW($B$5:$B$124)&lt;&gt;ROW(B73)))&gt;0,"CONFLITO","OK"))</f>
        <v/>
      </c>
      <c r="M73" s="24">
        <f>IF(A73="","",IF(H73="","PREENCHER",IF(OR(NOT(ISNUMBER(H73)),H73&lt;1),"REVISAR",IF(H73&gt;'Parâmetros'!$B$3,"EXCEDE","OK"))))</f>
        <v/>
      </c>
      <c r="N73" s="24">
        <f>IF(A73="","",IF(OR(C73="",D73=""),"PREENCHER",IF(OR(D73&lt;=C73,C73&lt;'Parâmetros'!$B$4,D73&gt;'Parâmetros'!$B$5,E73&gt;'Parâmetros'!$B$6),"FORA DA REGRA","OK")))</f>
        <v/>
      </c>
      <c r="O73" s="24">
        <f>IF(A73="","",IF(OR(B73="",K73=""),"PREENCHER",IF(B73-K73&lt;'Parâmetros'!$B$7,"ANTECEDÊNCIA INSUFICIENTE","OK")))</f>
        <v/>
      </c>
      <c r="P73" s="24">
        <f>IF(A73="","",IF(COUNTIF($A$5:$A$124,A73)&gt;1,"CÓDIGO DUPLICADO",IF(OR(B73="",C73="",D73="",F73="",G73="",H73="",J73="",K73=""),"INCOMPLETO","OK")))</f>
        <v/>
      </c>
      <c r="Q73" s="25">
        <f>IF(A73="","",IF(OR(J73="Cancelada",J73="Recusada"),"Sem ação",IF(J73="Concluída","Arquivada",IF(P73&lt;&gt;"OK","Completar/revisar cadastro",IF(L73="CONFLITO",IF(J73="Confirmada","Manter e revisar concorrente","Revisar conflito"),IF(OR(M73&lt;&gt;"OK",N73&lt;&gt;"OK",O73&lt;&gt;"OK"),"Revisar regras",IF(B73&lt;'Parâmetros'!$B$2,"Atualizar situação",IF(J73="Solicitada","Pode confirmar","Acompanhar"))))))))</f>
        <v/>
      </c>
      <c r="R73" s="26" t="n"/>
      <c r="S73" s="27">
        <f>IF(AND(J73="Confirmada",B73&gt;='Parâmetros'!$B$2,C73&lt;&gt;""),B73+C73,"")</f>
        <v/>
      </c>
    </row>
    <row r="74" ht="27" customHeight="1">
      <c r="A74" s="17" t="n"/>
      <c r="B74" s="18" t="n"/>
      <c r="C74" s="39" t="n"/>
      <c r="D74" s="39" t="n"/>
      <c r="E74" s="20">
        <f>IF(OR(C74="",D74="",D74&lt;=C74),"",(D74-C74)*24)</f>
        <v/>
      </c>
      <c r="F74" s="17" t="n"/>
      <c r="G74" s="17" t="n"/>
      <c r="H74" s="21" t="n"/>
      <c r="I74" s="22">
        <f>IF(A74="","",'Parâmetros'!$B$3)</f>
        <v/>
      </c>
      <c r="J74" s="23" t="n"/>
      <c r="K74" s="18" t="n"/>
      <c r="L74" s="24">
        <f>IF(OR(B74="",C74="",D74="",J74="",D74&lt;=C74,OR(J74="Cancelada",J74="Recusada")),"",IF(SUMPRODUCT(($B$5:$B$124=B74)*($C$5:$C$124&lt;&gt;"")*($D$5:$D$124&lt;&gt;"")*($C$5:$C$124&lt;D74)*($D$5:$D$124&gt;C74)*($J$5:$J$124&lt;&gt;"Cancelada")*($J$5:$J$124&lt;&gt;"Recusada")*(ROW($B$5:$B$124)&lt;&gt;ROW(B74)))&gt;0,"CONFLITO","OK"))</f>
        <v/>
      </c>
      <c r="M74" s="24">
        <f>IF(A74="","",IF(H74="","PREENCHER",IF(OR(NOT(ISNUMBER(H74)),H74&lt;1),"REVISAR",IF(H74&gt;'Parâmetros'!$B$3,"EXCEDE","OK"))))</f>
        <v/>
      </c>
      <c r="N74" s="24">
        <f>IF(A74="","",IF(OR(C74="",D74=""),"PREENCHER",IF(OR(D74&lt;=C74,C74&lt;'Parâmetros'!$B$4,D74&gt;'Parâmetros'!$B$5,E74&gt;'Parâmetros'!$B$6),"FORA DA REGRA","OK")))</f>
        <v/>
      </c>
      <c r="O74" s="24">
        <f>IF(A74="","",IF(OR(B74="",K74=""),"PREENCHER",IF(B74-K74&lt;'Parâmetros'!$B$7,"ANTECEDÊNCIA INSUFICIENTE","OK")))</f>
        <v/>
      </c>
      <c r="P74" s="24">
        <f>IF(A74="","",IF(COUNTIF($A$5:$A$124,A74)&gt;1,"CÓDIGO DUPLICADO",IF(OR(B74="",C74="",D74="",F74="",G74="",H74="",J74="",K74=""),"INCOMPLETO","OK")))</f>
        <v/>
      </c>
      <c r="Q74" s="25">
        <f>IF(A74="","",IF(OR(J74="Cancelada",J74="Recusada"),"Sem ação",IF(J74="Concluída","Arquivada",IF(P74&lt;&gt;"OK","Completar/revisar cadastro",IF(L74="CONFLITO",IF(J74="Confirmada","Manter e revisar concorrente","Revisar conflito"),IF(OR(M74&lt;&gt;"OK",N74&lt;&gt;"OK",O74&lt;&gt;"OK"),"Revisar regras",IF(B74&lt;'Parâmetros'!$B$2,"Atualizar situação",IF(J74="Solicitada","Pode confirmar","Acompanhar"))))))))</f>
        <v/>
      </c>
      <c r="R74" s="26" t="n"/>
      <c r="S74" s="27">
        <f>IF(AND(J74="Confirmada",B74&gt;='Parâmetros'!$B$2,C74&lt;&gt;""),B74+C74,"")</f>
        <v/>
      </c>
    </row>
    <row r="75" ht="27" customHeight="1">
      <c r="A75" s="17" t="n"/>
      <c r="B75" s="18" t="n"/>
      <c r="C75" s="39" t="n"/>
      <c r="D75" s="39" t="n"/>
      <c r="E75" s="20">
        <f>IF(OR(C75="",D75="",D75&lt;=C75),"",(D75-C75)*24)</f>
        <v/>
      </c>
      <c r="F75" s="17" t="n"/>
      <c r="G75" s="17" t="n"/>
      <c r="H75" s="21" t="n"/>
      <c r="I75" s="22">
        <f>IF(A75="","",'Parâmetros'!$B$3)</f>
        <v/>
      </c>
      <c r="J75" s="23" t="n"/>
      <c r="K75" s="18" t="n"/>
      <c r="L75" s="24">
        <f>IF(OR(B75="",C75="",D75="",J75="",D75&lt;=C75,OR(J75="Cancelada",J75="Recusada")),"",IF(SUMPRODUCT(($B$5:$B$124=B75)*($C$5:$C$124&lt;&gt;"")*($D$5:$D$124&lt;&gt;"")*($C$5:$C$124&lt;D75)*($D$5:$D$124&gt;C75)*($J$5:$J$124&lt;&gt;"Cancelada")*($J$5:$J$124&lt;&gt;"Recusada")*(ROW($B$5:$B$124)&lt;&gt;ROW(B75)))&gt;0,"CONFLITO","OK"))</f>
        <v/>
      </c>
      <c r="M75" s="24">
        <f>IF(A75="","",IF(H75="","PREENCHER",IF(OR(NOT(ISNUMBER(H75)),H75&lt;1),"REVISAR",IF(H75&gt;'Parâmetros'!$B$3,"EXCEDE","OK"))))</f>
        <v/>
      </c>
      <c r="N75" s="24">
        <f>IF(A75="","",IF(OR(C75="",D75=""),"PREENCHER",IF(OR(D75&lt;=C75,C75&lt;'Parâmetros'!$B$4,D75&gt;'Parâmetros'!$B$5,E75&gt;'Parâmetros'!$B$6),"FORA DA REGRA","OK")))</f>
        <v/>
      </c>
      <c r="O75" s="24">
        <f>IF(A75="","",IF(OR(B75="",K75=""),"PREENCHER",IF(B75-K75&lt;'Parâmetros'!$B$7,"ANTECEDÊNCIA INSUFICIENTE","OK")))</f>
        <v/>
      </c>
      <c r="P75" s="24">
        <f>IF(A75="","",IF(COUNTIF($A$5:$A$124,A75)&gt;1,"CÓDIGO DUPLICADO",IF(OR(B75="",C75="",D75="",F75="",G75="",H75="",J75="",K75=""),"INCOMPLETO","OK")))</f>
        <v/>
      </c>
      <c r="Q75" s="25">
        <f>IF(A75="","",IF(OR(J75="Cancelada",J75="Recusada"),"Sem ação",IF(J75="Concluída","Arquivada",IF(P75&lt;&gt;"OK","Completar/revisar cadastro",IF(L75="CONFLITO",IF(J75="Confirmada","Manter e revisar concorrente","Revisar conflito"),IF(OR(M75&lt;&gt;"OK",N75&lt;&gt;"OK",O75&lt;&gt;"OK"),"Revisar regras",IF(B75&lt;'Parâmetros'!$B$2,"Atualizar situação",IF(J75="Solicitada","Pode confirmar","Acompanhar"))))))))</f>
        <v/>
      </c>
      <c r="R75" s="26" t="n"/>
      <c r="S75" s="27">
        <f>IF(AND(J75="Confirmada",B75&gt;='Parâmetros'!$B$2,C75&lt;&gt;""),B75+C75,"")</f>
        <v/>
      </c>
    </row>
    <row r="76" ht="27" customHeight="1">
      <c r="A76" s="17" t="n"/>
      <c r="B76" s="18" t="n"/>
      <c r="C76" s="39" t="n"/>
      <c r="D76" s="39" t="n"/>
      <c r="E76" s="20">
        <f>IF(OR(C76="",D76="",D76&lt;=C76),"",(D76-C76)*24)</f>
        <v/>
      </c>
      <c r="F76" s="17" t="n"/>
      <c r="G76" s="17" t="n"/>
      <c r="H76" s="21" t="n"/>
      <c r="I76" s="22">
        <f>IF(A76="","",'Parâmetros'!$B$3)</f>
        <v/>
      </c>
      <c r="J76" s="23" t="n"/>
      <c r="K76" s="18" t="n"/>
      <c r="L76" s="24">
        <f>IF(OR(B76="",C76="",D76="",J76="",D76&lt;=C76,OR(J76="Cancelada",J76="Recusada")),"",IF(SUMPRODUCT(($B$5:$B$124=B76)*($C$5:$C$124&lt;&gt;"")*($D$5:$D$124&lt;&gt;"")*($C$5:$C$124&lt;D76)*($D$5:$D$124&gt;C76)*($J$5:$J$124&lt;&gt;"Cancelada")*($J$5:$J$124&lt;&gt;"Recusada")*(ROW($B$5:$B$124)&lt;&gt;ROW(B76)))&gt;0,"CONFLITO","OK"))</f>
        <v/>
      </c>
      <c r="M76" s="24">
        <f>IF(A76="","",IF(H76="","PREENCHER",IF(OR(NOT(ISNUMBER(H76)),H76&lt;1),"REVISAR",IF(H76&gt;'Parâmetros'!$B$3,"EXCEDE","OK"))))</f>
        <v/>
      </c>
      <c r="N76" s="24">
        <f>IF(A76="","",IF(OR(C76="",D76=""),"PREENCHER",IF(OR(D76&lt;=C76,C76&lt;'Parâmetros'!$B$4,D76&gt;'Parâmetros'!$B$5,E76&gt;'Parâmetros'!$B$6),"FORA DA REGRA","OK")))</f>
        <v/>
      </c>
      <c r="O76" s="24">
        <f>IF(A76="","",IF(OR(B76="",K76=""),"PREENCHER",IF(B76-K76&lt;'Parâmetros'!$B$7,"ANTECEDÊNCIA INSUFICIENTE","OK")))</f>
        <v/>
      </c>
      <c r="P76" s="24">
        <f>IF(A76="","",IF(COUNTIF($A$5:$A$124,A76)&gt;1,"CÓDIGO DUPLICADO",IF(OR(B76="",C76="",D76="",F76="",G76="",H76="",J76="",K76=""),"INCOMPLETO","OK")))</f>
        <v/>
      </c>
      <c r="Q76" s="25">
        <f>IF(A76="","",IF(OR(J76="Cancelada",J76="Recusada"),"Sem ação",IF(J76="Concluída","Arquivada",IF(P76&lt;&gt;"OK","Completar/revisar cadastro",IF(L76="CONFLITO",IF(J76="Confirmada","Manter e revisar concorrente","Revisar conflito"),IF(OR(M76&lt;&gt;"OK",N76&lt;&gt;"OK",O76&lt;&gt;"OK"),"Revisar regras",IF(B76&lt;'Parâmetros'!$B$2,"Atualizar situação",IF(J76="Solicitada","Pode confirmar","Acompanhar"))))))))</f>
        <v/>
      </c>
      <c r="R76" s="26" t="n"/>
      <c r="S76" s="27">
        <f>IF(AND(J76="Confirmada",B76&gt;='Parâmetros'!$B$2,C76&lt;&gt;""),B76+C76,"")</f>
        <v/>
      </c>
    </row>
    <row r="77" ht="27" customHeight="1">
      <c r="A77" s="17" t="n"/>
      <c r="B77" s="18" t="n"/>
      <c r="C77" s="39" t="n"/>
      <c r="D77" s="39" t="n"/>
      <c r="E77" s="20">
        <f>IF(OR(C77="",D77="",D77&lt;=C77),"",(D77-C77)*24)</f>
        <v/>
      </c>
      <c r="F77" s="17" t="n"/>
      <c r="G77" s="17" t="n"/>
      <c r="H77" s="21" t="n"/>
      <c r="I77" s="22">
        <f>IF(A77="","",'Parâmetros'!$B$3)</f>
        <v/>
      </c>
      <c r="J77" s="23" t="n"/>
      <c r="K77" s="18" t="n"/>
      <c r="L77" s="24">
        <f>IF(OR(B77="",C77="",D77="",J77="",D77&lt;=C77,OR(J77="Cancelada",J77="Recusada")),"",IF(SUMPRODUCT(($B$5:$B$124=B77)*($C$5:$C$124&lt;&gt;"")*($D$5:$D$124&lt;&gt;"")*($C$5:$C$124&lt;D77)*($D$5:$D$124&gt;C77)*($J$5:$J$124&lt;&gt;"Cancelada")*($J$5:$J$124&lt;&gt;"Recusada")*(ROW($B$5:$B$124)&lt;&gt;ROW(B77)))&gt;0,"CONFLITO","OK"))</f>
        <v/>
      </c>
      <c r="M77" s="24">
        <f>IF(A77="","",IF(H77="","PREENCHER",IF(OR(NOT(ISNUMBER(H77)),H77&lt;1),"REVISAR",IF(H77&gt;'Parâmetros'!$B$3,"EXCEDE","OK"))))</f>
        <v/>
      </c>
      <c r="N77" s="24">
        <f>IF(A77="","",IF(OR(C77="",D77=""),"PREENCHER",IF(OR(D77&lt;=C77,C77&lt;'Parâmetros'!$B$4,D77&gt;'Parâmetros'!$B$5,E77&gt;'Parâmetros'!$B$6),"FORA DA REGRA","OK")))</f>
        <v/>
      </c>
      <c r="O77" s="24">
        <f>IF(A77="","",IF(OR(B77="",K77=""),"PREENCHER",IF(B77-K77&lt;'Parâmetros'!$B$7,"ANTECEDÊNCIA INSUFICIENTE","OK")))</f>
        <v/>
      </c>
      <c r="P77" s="24">
        <f>IF(A77="","",IF(COUNTIF($A$5:$A$124,A77)&gt;1,"CÓDIGO DUPLICADO",IF(OR(B77="",C77="",D77="",F77="",G77="",H77="",J77="",K77=""),"INCOMPLETO","OK")))</f>
        <v/>
      </c>
      <c r="Q77" s="25">
        <f>IF(A77="","",IF(OR(J77="Cancelada",J77="Recusada"),"Sem ação",IF(J77="Concluída","Arquivada",IF(P77&lt;&gt;"OK","Completar/revisar cadastro",IF(L77="CONFLITO",IF(J77="Confirmada","Manter e revisar concorrente","Revisar conflito"),IF(OR(M77&lt;&gt;"OK",N77&lt;&gt;"OK",O77&lt;&gt;"OK"),"Revisar regras",IF(B77&lt;'Parâmetros'!$B$2,"Atualizar situação",IF(J77="Solicitada","Pode confirmar","Acompanhar"))))))))</f>
        <v/>
      </c>
      <c r="R77" s="26" t="n"/>
      <c r="S77" s="27">
        <f>IF(AND(J77="Confirmada",B77&gt;='Parâmetros'!$B$2,C77&lt;&gt;""),B77+C77,"")</f>
        <v/>
      </c>
    </row>
    <row r="78" ht="27" customHeight="1">
      <c r="A78" s="17" t="n"/>
      <c r="B78" s="18" t="n"/>
      <c r="C78" s="39" t="n"/>
      <c r="D78" s="39" t="n"/>
      <c r="E78" s="20">
        <f>IF(OR(C78="",D78="",D78&lt;=C78),"",(D78-C78)*24)</f>
        <v/>
      </c>
      <c r="F78" s="17" t="n"/>
      <c r="G78" s="17" t="n"/>
      <c r="H78" s="21" t="n"/>
      <c r="I78" s="22">
        <f>IF(A78="","",'Parâmetros'!$B$3)</f>
        <v/>
      </c>
      <c r="J78" s="23" t="n"/>
      <c r="K78" s="18" t="n"/>
      <c r="L78" s="24">
        <f>IF(OR(B78="",C78="",D78="",J78="",D78&lt;=C78,OR(J78="Cancelada",J78="Recusada")),"",IF(SUMPRODUCT(($B$5:$B$124=B78)*($C$5:$C$124&lt;&gt;"")*($D$5:$D$124&lt;&gt;"")*($C$5:$C$124&lt;D78)*($D$5:$D$124&gt;C78)*($J$5:$J$124&lt;&gt;"Cancelada")*($J$5:$J$124&lt;&gt;"Recusada")*(ROW($B$5:$B$124)&lt;&gt;ROW(B78)))&gt;0,"CONFLITO","OK"))</f>
        <v/>
      </c>
      <c r="M78" s="24">
        <f>IF(A78="","",IF(H78="","PREENCHER",IF(OR(NOT(ISNUMBER(H78)),H78&lt;1),"REVISAR",IF(H78&gt;'Parâmetros'!$B$3,"EXCEDE","OK"))))</f>
        <v/>
      </c>
      <c r="N78" s="24">
        <f>IF(A78="","",IF(OR(C78="",D78=""),"PREENCHER",IF(OR(D78&lt;=C78,C78&lt;'Parâmetros'!$B$4,D78&gt;'Parâmetros'!$B$5,E78&gt;'Parâmetros'!$B$6),"FORA DA REGRA","OK")))</f>
        <v/>
      </c>
      <c r="O78" s="24">
        <f>IF(A78="","",IF(OR(B78="",K78=""),"PREENCHER",IF(B78-K78&lt;'Parâmetros'!$B$7,"ANTECEDÊNCIA INSUFICIENTE","OK")))</f>
        <v/>
      </c>
      <c r="P78" s="24">
        <f>IF(A78="","",IF(COUNTIF($A$5:$A$124,A78)&gt;1,"CÓDIGO DUPLICADO",IF(OR(B78="",C78="",D78="",F78="",G78="",H78="",J78="",K78=""),"INCOMPLETO","OK")))</f>
        <v/>
      </c>
      <c r="Q78" s="25">
        <f>IF(A78="","",IF(OR(J78="Cancelada",J78="Recusada"),"Sem ação",IF(J78="Concluída","Arquivada",IF(P78&lt;&gt;"OK","Completar/revisar cadastro",IF(L78="CONFLITO",IF(J78="Confirmada","Manter e revisar concorrente","Revisar conflito"),IF(OR(M78&lt;&gt;"OK",N78&lt;&gt;"OK",O78&lt;&gt;"OK"),"Revisar regras",IF(B78&lt;'Parâmetros'!$B$2,"Atualizar situação",IF(J78="Solicitada","Pode confirmar","Acompanhar"))))))))</f>
        <v/>
      </c>
      <c r="R78" s="26" t="n"/>
      <c r="S78" s="27">
        <f>IF(AND(J78="Confirmada",B78&gt;='Parâmetros'!$B$2,C78&lt;&gt;""),B78+C78,"")</f>
        <v/>
      </c>
    </row>
    <row r="79" ht="27" customHeight="1">
      <c r="A79" s="17" t="n"/>
      <c r="B79" s="18" t="n"/>
      <c r="C79" s="39" t="n"/>
      <c r="D79" s="39" t="n"/>
      <c r="E79" s="20">
        <f>IF(OR(C79="",D79="",D79&lt;=C79),"",(D79-C79)*24)</f>
        <v/>
      </c>
      <c r="F79" s="17" t="n"/>
      <c r="G79" s="17" t="n"/>
      <c r="H79" s="21" t="n"/>
      <c r="I79" s="22">
        <f>IF(A79="","",'Parâmetros'!$B$3)</f>
        <v/>
      </c>
      <c r="J79" s="23" t="n"/>
      <c r="K79" s="18" t="n"/>
      <c r="L79" s="24">
        <f>IF(OR(B79="",C79="",D79="",J79="",D79&lt;=C79,OR(J79="Cancelada",J79="Recusada")),"",IF(SUMPRODUCT(($B$5:$B$124=B79)*($C$5:$C$124&lt;&gt;"")*($D$5:$D$124&lt;&gt;"")*($C$5:$C$124&lt;D79)*($D$5:$D$124&gt;C79)*($J$5:$J$124&lt;&gt;"Cancelada")*($J$5:$J$124&lt;&gt;"Recusada")*(ROW($B$5:$B$124)&lt;&gt;ROW(B79)))&gt;0,"CONFLITO","OK"))</f>
        <v/>
      </c>
      <c r="M79" s="24">
        <f>IF(A79="","",IF(H79="","PREENCHER",IF(OR(NOT(ISNUMBER(H79)),H79&lt;1),"REVISAR",IF(H79&gt;'Parâmetros'!$B$3,"EXCEDE","OK"))))</f>
        <v/>
      </c>
      <c r="N79" s="24">
        <f>IF(A79="","",IF(OR(C79="",D79=""),"PREENCHER",IF(OR(D79&lt;=C79,C79&lt;'Parâmetros'!$B$4,D79&gt;'Parâmetros'!$B$5,E79&gt;'Parâmetros'!$B$6),"FORA DA REGRA","OK")))</f>
        <v/>
      </c>
      <c r="O79" s="24">
        <f>IF(A79="","",IF(OR(B79="",K79=""),"PREENCHER",IF(B79-K79&lt;'Parâmetros'!$B$7,"ANTECEDÊNCIA INSUFICIENTE","OK")))</f>
        <v/>
      </c>
      <c r="P79" s="24">
        <f>IF(A79="","",IF(COUNTIF($A$5:$A$124,A79)&gt;1,"CÓDIGO DUPLICADO",IF(OR(B79="",C79="",D79="",F79="",G79="",H79="",J79="",K79=""),"INCOMPLETO","OK")))</f>
        <v/>
      </c>
      <c r="Q79" s="25">
        <f>IF(A79="","",IF(OR(J79="Cancelada",J79="Recusada"),"Sem ação",IF(J79="Concluída","Arquivada",IF(P79&lt;&gt;"OK","Completar/revisar cadastro",IF(L79="CONFLITO",IF(J79="Confirmada","Manter e revisar concorrente","Revisar conflito"),IF(OR(M79&lt;&gt;"OK",N79&lt;&gt;"OK",O79&lt;&gt;"OK"),"Revisar regras",IF(B79&lt;'Parâmetros'!$B$2,"Atualizar situação",IF(J79="Solicitada","Pode confirmar","Acompanhar"))))))))</f>
        <v/>
      </c>
      <c r="R79" s="26" t="n"/>
      <c r="S79" s="27">
        <f>IF(AND(J79="Confirmada",B79&gt;='Parâmetros'!$B$2,C79&lt;&gt;""),B79+C79,"")</f>
        <v/>
      </c>
    </row>
    <row r="80" ht="27" customHeight="1">
      <c r="A80" s="17" t="n"/>
      <c r="B80" s="18" t="n"/>
      <c r="C80" s="39" t="n"/>
      <c r="D80" s="39" t="n"/>
      <c r="E80" s="20">
        <f>IF(OR(C80="",D80="",D80&lt;=C80),"",(D80-C80)*24)</f>
        <v/>
      </c>
      <c r="F80" s="17" t="n"/>
      <c r="G80" s="17" t="n"/>
      <c r="H80" s="21" t="n"/>
      <c r="I80" s="22">
        <f>IF(A80="","",'Parâmetros'!$B$3)</f>
        <v/>
      </c>
      <c r="J80" s="23" t="n"/>
      <c r="K80" s="18" t="n"/>
      <c r="L80" s="24">
        <f>IF(OR(B80="",C80="",D80="",J80="",D80&lt;=C80,OR(J80="Cancelada",J80="Recusada")),"",IF(SUMPRODUCT(($B$5:$B$124=B80)*($C$5:$C$124&lt;&gt;"")*($D$5:$D$124&lt;&gt;"")*($C$5:$C$124&lt;D80)*($D$5:$D$124&gt;C80)*($J$5:$J$124&lt;&gt;"Cancelada")*($J$5:$J$124&lt;&gt;"Recusada")*(ROW($B$5:$B$124)&lt;&gt;ROW(B80)))&gt;0,"CONFLITO","OK"))</f>
        <v/>
      </c>
      <c r="M80" s="24">
        <f>IF(A80="","",IF(H80="","PREENCHER",IF(OR(NOT(ISNUMBER(H80)),H80&lt;1),"REVISAR",IF(H80&gt;'Parâmetros'!$B$3,"EXCEDE","OK"))))</f>
        <v/>
      </c>
      <c r="N80" s="24">
        <f>IF(A80="","",IF(OR(C80="",D80=""),"PREENCHER",IF(OR(D80&lt;=C80,C80&lt;'Parâmetros'!$B$4,D80&gt;'Parâmetros'!$B$5,E80&gt;'Parâmetros'!$B$6),"FORA DA REGRA","OK")))</f>
        <v/>
      </c>
      <c r="O80" s="24">
        <f>IF(A80="","",IF(OR(B80="",K80=""),"PREENCHER",IF(B80-K80&lt;'Parâmetros'!$B$7,"ANTECEDÊNCIA INSUFICIENTE","OK")))</f>
        <v/>
      </c>
      <c r="P80" s="24">
        <f>IF(A80="","",IF(COUNTIF($A$5:$A$124,A80)&gt;1,"CÓDIGO DUPLICADO",IF(OR(B80="",C80="",D80="",F80="",G80="",H80="",J80="",K80=""),"INCOMPLETO","OK")))</f>
        <v/>
      </c>
      <c r="Q80" s="25">
        <f>IF(A80="","",IF(OR(J80="Cancelada",J80="Recusada"),"Sem ação",IF(J80="Concluída","Arquivada",IF(P80&lt;&gt;"OK","Completar/revisar cadastro",IF(L80="CONFLITO",IF(J80="Confirmada","Manter e revisar concorrente","Revisar conflito"),IF(OR(M80&lt;&gt;"OK",N80&lt;&gt;"OK",O80&lt;&gt;"OK"),"Revisar regras",IF(B80&lt;'Parâmetros'!$B$2,"Atualizar situação",IF(J80="Solicitada","Pode confirmar","Acompanhar"))))))))</f>
        <v/>
      </c>
      <c r="R80" s="26" t="n"/>
      <c r="S80" s="27">
        <f>IF(AND(J80="Confirmada",B80&gt;='Parâmetros'!$B$2,C80&lt;&gt;""),B80+C80,"")</f>
        <v/>
      </c>
    </row>
    <row r="81" ht="27" customHeight="1">
      <c r="A81" s="17" t="n"/>
      <c r="B81" s="18" t="n"/>
      <c r="C81" s="39" t="n"/>
      <c r="D81" s="39" t="n"/>
      <c r="E81" s="20">
        <f>IF(OR(C81="",D81="",D81&lt;=C81),"",(D81-C81)*24)</f>
        <v/>
      </c>
      <c r="F81" s="17" t="n"/>
      <c r="G81" s="17" t="n"/>
      <c r="H81" s="21" t="n"/>
      <c r="I81" s="22">
        <f>IF(A81="","",'Parâmetros'!$B$3)</f>
        <v/>
      </c>
      <c r="J81" s="23" t="n"/>
      <c r="K81" s="18" t="n"/>
      <c r="L81" s="24">
        <f>IF(OR(B81="",C81="",D81="",J81="",D81&lt;=C81,OR(J81="Cancelada",J81="Recusada")),"",IF(SUMPRODUCT(($B$5:$B$124=B81)*($C$5:$C$124&lt;&gt;"")*($D$5:$D$124&lt;&gt;"")*($C$5:$C$124&lt;D81)*($D$5:$D$124&gt;C81)*($J$5:$J$124&lt;&gt;"Cancelada")*($J$5:$J$124&lt;&gt;"Recusada")*(ROW($B$5:$B$124)&lt;&gt;ROW(B81)))&gt;0,"CONFLITO","OK"))</f>
        <v/>
      </c>
      <c r="M81" s="24">
        <f>IF(A81="","",IF(H81="","PREENCHER",IF(OR(NOT(ISNUMBER(H81)),H81&lt;1),"REVISAR",IF(H81&gt;'Parâmetros'!$B$3,"EXCEDE","OK"))))</f>
        <v/>
      </c>
      <c r="N81" s="24">
        <f>IF(A81="","",IF(OR(C81="",D81=""),"PREENCHER",IF(OR(D81&lt;=C81,C81&lt;'Parâmetros'!$B$4,D81&gt;'Parâmetros'!$B$5,E81&gt;'Parâmetros'!$B$6),"FORA DA REGRA","OK")))</f>
        <v/>
      </c>
      <c r="O81" s="24">
        <f>IF(A81="","",IF(OR(B81="",K81=""),"PREENCHER",IF(B81-K81&lt;'Parâmetros'!$B$7,"ANTECEDÊNCIA INSUFICIENTE","OK")))</f>
        <v/>
      </c>
      <c r="P81" s="24">
        <f>IF(A81="","",IF(COUNTIF($A$5:$A$124,A81)&gt;1,"CÓDIGO DUPLICADO",IF(OR(B81="",C81="",D81="",F81="",G81="",H81="",J81="",K81=""),"INCOMPLETO","OK")))</f>
        <v/>
      </c>
      <c r="Q81" s="25">
        <f>IF(A81="","",IF(OR(J81="Cancelada",J81="Recusada"),"Sem ação",IF(J81="Concluída","Arquivada",IF(P81&lt;&gt;"OK","Completar/revisar cadastro",IF(L81="CONFLITO",IF(J81="Confirmada","Manter e revisar concorrente","Revisar conflito"),IF(OR(M81&lt;&gt;"OK",N81&lt;&gt;"OK",O81&lt;&gt;"OK"),"Revisar regras",IF(B81&lt;'Parâmetros'!$B$2,"Atualizar situação",IF(J81="Solicitada","Pode confirmar","Acompanhar"))))))))</f>
        <v/>
      </c>
      <c r="R81" s="26" t="n"/>
      <c r="S81" s="27">
        <f>IF(AND(J81="Confirmada",B81&gt;='Parâmetros'!$B$2,C81&lt;&gt;""),B81+C81,"")</f>
        <v/>
      </c>
    </row>
    <row r="82" ht="27" customHeight="1">
      <c r="A82" s="17" t="n"/>
      <c r="B82" s="18" t="n"/>
      <c r="C82" s="39" t="n"/>
      <c r="D82" s="39" t="n"/>
      <c r="E82" s="20">
        <f>IF(OR(C82="",D82="",D82&lt;=C82),"",(D82-C82)*24)</f>
        <v/>
      </c>
      <c r="F82" s="17" t="n"/>
      <c r="G82" s="17" t="n"/>
      <c r="H82" s="21" t="n"/>
      <c r="I82" s="22">
        <f>IF(A82="","",'Parâmetros'!$B$3)</f>
        <v/>
      </c>
      <c r="J82" s="23" t="n"/>
      <c r="K82" s="18" t="n"/>
      <c r="L82" s="24">
        <f>IF(OR(B82="",C82="",D82="",J82="",D82&lt;=C82,OR(J82="Cancelada",J82="Recusada")),"",IF(SUMPRODUCT(($B$5:$B$124=B82)*($C$5:$C$124&lt;&gt;"")*($D$5:$D$124&lt;&gt;"")*($C$5:$C$124&lt;D82)*($D$5:$D$124&gt;C82)*($J$5:$J$124&lt;&gt;"Cancelada")*($J$5:$J$124&lt;&gt;"Recusada")*(ROW($B$5:$B$124)&lt;&gt;ROW(B82)))&gt;0,"CONFLITO","OK"))</f>
        <v/>
      </c>
      <c r="M82" s="24">
        <f>IF(A82="","",IF(H82="","PREENCHER",IF(OR(NOT(ISNUMBER(H82)),H82&lt;1),"REVISAR",IF(H82&gt;'Parâmetros'!$B$3,"EXCEDE","OK"))))</f>
        <v/>
      </c>
      <c r="N82" s="24">
        <f>IF(A82="","",IF(OR(C82="",D82=""),"PREENCHER",IF(OR(D82&lt;=C82,C82&lt;'Parâmetros'!$B$4,D82&gt;'Parâmetros'!$B$5,E82&gt;'Parâmetros'!$B$6),"FORA DA REGRA","OK")))</f>
        <v/>
      </c>
      <c r="O82" s="24">
        <f>IF(A82="","",IF(OR(B82="",K82=""),"PREENCHER",IF(B82-K82&lt;'Parâmetros'!$B$7,"ANTECEDÊNCIA INSUFICIENTE","OK")))</f>
        <v/>
      </c>
      <c r="P82" s="24">
        <f>IF(A82="","",IF(COUNTIF($A$5:$A$124,A82)&gt;1,"CÓDIGO DUPLICADO",IF(OR(B82="",C82="",D82="",F82="",G82="",H82="",J82="",K82=""),"INCOMPLETO","OK")))</f>
        <v/>
      </c>
      <c r="Q82" s="25">
        <f>IF(A82="","",IF(OR(J82="Cancelada",J82="Recusada"),"Sem ação",IF(J82="Concluída","Arquivada",IF(P82&lt;&gt;"OK","Completar/revisar cadastro",IF(L82="CONFLITO",IF(J82="Confirmada","Manter e revisar concorrente","Revisar conflito"),IF(OR(M82&lt;&gt;"OK",N82&lt;&gt;"OK",O82&lt;&gt;"OK"),"Revisar regras",IF(B82&lt;'Parâmetros'!$B$2,"Atualizar situação",IF(J82="Solicitada","Pode confirmar","Acompanhar"))))))))</f>
        <v/>
      </c>
      <c r="R82" s="26" t="n"/>
      <c r="S82" s="27">
        <f>IF(AND(J82="Confirmada",B82&gt;='Parâmetros'!$B$2,C82&lt;&gt;""),B82+C82,"")</f>
        <v/>
      </c>
    </row>
    <row r="83" ht="27" customHeight="1">
      <c r="A83" s="17" t="n"/>
      <c r="B83" s="18" t="n"/>
      <c r="C83" s="39" t="n"/>
      <c r="D83" s="39" t="n"/>
      <c r="E83" s="20">
        <f>IF(OR(C83="",D83="",D83&lt;=C83),"",(D83-C83)*24)</f>
        <v/>
      </c>
      <c r="F83" s="17" t="n"/>
      <c r="G83" s="17" t="n"/>
      <c r="H83" s="21" t="n"/>
      <c r="I83" s="22">
        <f>IF(A83="","",'Parâmetros'!$B$3)</f>
        <v/>
      </c>
      <c r="J83" s="23" t="n"/>
      <c r="K83" s="18" t="n"/>
      <c r="L83" s="24">
        <f>IF(OR(B83="",C83="",D83="",J83="",D83&lt;=C83,OR(J83="Cancelada",J83="Recusada")),"",IF(SUMPRODUCT(($B$5:$B$124=B83)*($C$5:$C$124&lt;&gt;"")*($D$5:$D$124&lt;&gt;"")*($C$5:$C$124&lt;D83)*($D$5:$D$124&gt;C83)*($J$5:$J$124&lt;&gt;"Cancelada")*($J$5:$J$124&lt;&gt;"Recusada")*(ROW($B$5:$B$124)&lt;&gt;ROW(B83)))&gt;0,"CONFLITO","OK"))</f>
        <v/>
      </c>
      <c r="M83" s="24">
        <f>IF(A83="","",IF(H83="","PREENCHER",IF(OR(NOT(ISNUMBER(H83)),H83&lt;1),"REVISAR",IF(H83&gt;'Parâmetros'!$B$3,"EXCEDE","OK"))))</f>
        <v/>
      </c>
      <c r="N83" s="24">
        <f>IF(A83="","",IF(OR(C83="",D83=""),"PREENCHER",IF(OR(D83&lt;=C83,C83&lt;'Parâmetros'!$B$4,D83&gt;'Parâmetros'!$B$5,E83&gt;'Parâmetros'!$B$6),"FORA DA REGRA","OK")))</f>
        <v/>
      </c>
      <c r="O83" s="24">
        <f>IF(A83="","",IF(OR(B83="",K83=""),"PREENCHER",IF(B83-K83&lt;'Parâmetros'!$B$7,"ANTECEDÊNCIA INSUFICIENTE","OK")))</f>
        <v/>
      </c>
      <c r="P83" s="24">
        <f>IF(A83="","",IF(COUNTIF($A$5:$A$124,A83)&gt;1,"CÓDIGO DUPLICADO",IF(OR(B83="",C83="",D83="",F83="",G83="",H83="",J83="",K83=""),"INCOMPLETO","OK")))</f>
        <v/>
      </c>
      <c r="Q83" s="25">
        <f>IF(A83="","",IF(OR(J83="Cancelada",J83="Recusada"),"Sem ação",IF(J83="Concluída","Arquivada",IF(P83&lt;&gt;"OK","Completar/revisar cadastro",IF(L83="CONFLITO",IF(J83="Confirmada","Manter e revisar concorrente","Revisar conflito"),IF(OR(M83&lt;&gt;"OK",N83&lt;&gt;"OK",O83&lt;&gt;"OK"),"Revisar regras",IF(B83&lt;'Parâmetros'!$B$2,"Atualizar situação",IF(J83="Solicitada","Pode confirmar","Acompanhar"))))))))</f>
        <v/>
      </c>
      <c r="R83" s="26" t="n"/>
      <c r="S83" s="27">
        <f>IF(AND(J83="Confirmada",B83&gt;='Parâmetros'!$B$2,C83&lt;&gt;""),B83+C83,"")</f>
        <v/>
      </c>
    </row>
    <row r="84" ht="27" customHeight="1">
      <c r="A84" s="17" t="n"/>
      <c r="B84" s="18" t="n"/>
      <c r="C84" s="39" t="n"/>
      <c r="D84" s="39" t="n"/>
      <c r="E84" s="20">
        <f>IF(OR(C84="",D84="",D84&lt;=C84),"",(D84-C84)*24)</f>
        <v/>
      </c>
      <c r="F84" s="17" t="n"/>
      <c r="G84" s="17" t="n"/>
      <c r="H84" s="21" t="n"/>
      <c r="I84" s="22">
        <f>IF(A84="","",'Parâmetros'!$B$3)</f>
        <v/>
      </c>
      <c r="J84" s="23" t="n"/>
      <c r="K84" s="18" t="n"/>
      <c r="L84" s="24">
        <f>IF(OR(B84="",C84="",D84="",J84="",D84&lt;=C84,OR(J84="Cancelada",J84="Recusada")),"",IF(SUMPRODUCT(($B$5:$B$124=B84)*($C$5:$C$124&lt;&gt;"")*($D$5:$D$124&lt;&gt;"")*($C$5:$C$124&lt;D84)*($D$5:$D$124&gt;C84)*($J$5:$J$124&lt;&gt;"Cancelada")*($J$5:$J$124&lt;&gt;"Recusada")*(ROW($B$5:$B$124)&lt;&gt;ROW(B84)))&gt;0,"CONFLITO","OK"))</f>
        <v/>
      </c>
      <c r="M84" s="24">
        <f>IF(A84="","",IF(H84="","PREENCHER",IF(OR(NOT(ISNUMBER(H84)),H84&lt;1),"REVISAR",IF(H84&gt;'Parâmetros'!$B$3,"EXCEDE","OK"))))</f>
        <v/>
      </c>
      <c r="N84" s="24">
        <f>IF(A84="","",IF(OR(C84="",D84=""),"PREENCHER",IF(OR(D84&lt;=C84,C84&lt;'Parâmetros'!$B$4,D84&gt;'Parâmetros'!$B$5,E84&gt;'Parâmetros'!$B$6),"FORA DA REGRA","OK")))</f>
        <v/>
      </c>
      <c r="O84" s="24">
        <f>IF(A84="","",IF(OR(B84="",K84=""),"PREENCHER",IF(B84-K84&lt;'Parâmetros'!$B$7,"ANTECEDÊNCIA INSUFICIENTE","OK")))</f>
        <v/>
      </c>
      <c r="P84" s="24">
        <f>IF(A84="","",IF(COUNTIF($A$5:$A$124,A84)&gt;1,"CÓDIGO DUPLICADO",IF(OR(B84="",C84="",D84="",F84="",G84="",H84="",J84="",K84=""),"INCOMPLETO","OK")))</f>
        <v/>
      </c>
      <c r="Q84" s="25">
        <f>IF(A84="","",IF(OR(J84="Cancelada",J84="Recusada"),"Sem ação",IF(J84="Concluída","Arquivada",IF(P84&lt;&gt;"OK","Completar/revisar cadastro",IF(L84="CONFLITO",IF(J84="Confirmada","Manter e revisar concorrente","Revisar conflito"),IF(OR(M84&lt;&gt;"OK",N84&lt;&gt;"OK",O84&lt;&gt;"OK"),"Revisar regras",IF(B84&lt;'Parâmetros'!$B$2,"Atualizar situação",IF(J84="Solicitada","Pode confirmar","Acompanhar"))))))))</f>
        <v/>
      </c>
      <c r="R84" s="26" t="n"/>
      <c r="S84" s="27">
        <f>IF(AND(J84="Confirmada",B84&gt;='Parâmetros'!$B$2,C84&lt;&gt;""),B84+C84,"")</f>
        <v/>
      </c>
    </row>
    <row r="85" ht="27" customHeight="1">
      <c r="A85" s="17" t="n"/>
      <c r="B85" s="18" t="n"/>
      <c r="C85" s="39" t="n"/>
      <c r="D85" s="39" t="n"/>
      <c r="E85" s="20">
        <f>IF(OR(C85="",D85="",D85&lt;=C85),"",(D85-C85)*24)</f>
        <v/>
      </c>
      <c r="F85" s="17" t="n"/>
      <c r="G85" s="17" t="n"/>
      <c r="H85" s="21" t="n"/>
      <c r="I85" s="22">
        <f>IF(A85="","",'Parâmetros'!$B$3)</f>
        <v/>
      </c>
      <c r="J85" s="23" t="n"/>
      <c r="K85" s="18" t="n"/>
      <c r="L85" s="24">
        <f>IF(OR(B85="",C85="",D85="",J85="",D85&lt;=C85,OR(J85="Cancelada",J85="Recusada")),"",IF(SUMPRODUCT(($B$5:$B$124=B85)*($C$5:$C$124&lt;&gt;"")*($D$5:$D$124&lt;&gt;"")*($C$5:$C$124&lt;D85)*($D$5:$D$124&gt;C85)*($J$5:$J$124&lt;&gt;"Cancelada")*($J$5:$J$124&lt;&gt;"Recusada")*(ROW($B$5:$B$124)&lt;&gt;ROW(B85)))&gt;0,"CONFLITO","OK"))</f>
        <v/>
      </c>
      <c r="M85" s="24">
        <f>IF(A85="","",IF(H85="","PREENCHER",IF(OR(NOT(ISNUMBER(H85)),H85&lt;1),"REVISAR",IF(H85&gt;'Parâmetros'!$B$3,"EXCEDE","OK"))))</f>
        <v/>
      </c>
      <c r="N85" s="24">
        <f>IF(A85="","",IF(OR(C85="",D85=""),"PREENCHER",IF(OR(D85&lt;=C85,C85&lt;'Parâmetros'!$B$4,D85&gt;'Parâmetros'!$B$5,E85&gt;'Parâmetros'!$B$6),"FORA DA REGRA","OK")))</f>
        <v/>
      </c>
      <c r="O85" s="24">
        <f>IF(A85="","",IF(OR(B85="",K85=""),"PREENCHER",IF(B85-K85&lt;'Parâmetros'!$B$7,"ANTECEDÊNCIA INSUFICIENTE","OK")))</f>
        <v/>
      </c>
      <c r="P85" s="24">
        <f>IF(A85="","",IF(COUNTIF($A$5:$A$124,A85)&gt;1,"CÓDIGO DUPLICADO",IF(OR(B85="",C85="",D85="",F85="",G85="",H85="",J85="",K85=""),"INCOMPLETO","OK")))</f>
        <v/>
      </c>
      <c r="Q85" s="25">
        <f>IF(A85="","",IF(OR(J85="Cancelada",J85="Recusada"),"Sem ação",IF(J85="Concluída","Arquivada",IF(P85&lt;&gt;"OK","Completar/revisar cadastro",IF(L85="CONFLITO",IF(J85="Confirmada","Manter e revisar concorrente","Revisar conflito"),IF(OR(M85&lt;&gt;"OK",N85&lt;&gt;"OK",O85&lt;&gt;"OK"),"Revisar regras",IF(B85&lt;'Parâmetros'!$B$2,"Atualizar situação",IF(J85="Solicitada","Pode confirmar","Acompanhar"))))))))</f>
        <v/>
      </c>
      <c r="R85" s="26" t="n"/>
      <c r="S85" s="27">
        <f>IF(AND(J85="Confirmada",B85&gt;='Parâmetros'!$B$2,C85&lt;&gt;""),B85+C85,"")</f>
        <v/>
      </c>
    </row>
    <row r="86" ht="27" customHeight="1">
      <c r="A86" s="17" t="n"/>
      <c r="B86" s="18" t="n"/>
      <c r="C86" s="39" t="n"/>
      <c r="D86" s="39" t="n"/>
      <c r="E86" s="20">
        <f>IF(OR(C86="",D86="",D86&lt;=C86),"",(D86-C86)*24)</f>
        <v/>
      </c>
      <c r="F86" s="17" t="n"/>
      <c r="G86" s="17" t="n"/>
      <c r="H86" s="21" t="n"/>
      <c r="I86" s="22">
        <f>IF(A86="","",'Parâmetros'!$B$3)</f>
        <v/>
      </c>
      <c r="J86" s="23" t="n"/>
      <c r="K86" s="18" t="n"/>
      <c r="L86" s="24">
        <f>IF(OR(B86="",C86="",D86="",J86="",D86&lt;=C86,OR(J86="Cancelada",J86="Recusada")),"",IF(SUMPRODUCT(($B$5:$B$124=B86)*($C$5:$C$124&lt;&gt;"")*($D$5:$D$124&lt;&gt;"")*($C$5:$C$124&lt;D86)*($D$5:$D$124&gt;C86)*($J$5:$J$124&lt;&gt;"Cancelada")*($J$5:$J$124&lt;&gt;"Recusada")*(ROW($B$5:$B$124)&lt;&gt;ROW(B86)))&gt;0,"CONFLITO","OK"))</f>
        <v/>
      </c>
      <c r="M86" s="24">
        <f>IF(A86="","",IF(H86="","PREENCHER",IF(OR(NOT(ISNUMBER(H86)),H86&lt;1),"REVISAR",IF(H86&gt;'Parâmetros'!$B$3,"EXCEDE","OK"))))</f>
        <v/>
      </c>
      <c r="N86" s="24">
        <f>IF(A86="","",IF(OR(C86="",D86=""),"PREENCHER",IF(OR(D86&lt;=C86,C86&lt;'Parâmetros'!$B$4,D86&gt;'Parâmetros'!$B$5,E86&gt;'Parâmetros'!$B$6),"FORA DA REGRA","OK")))</f>
        <v/>
      </c>
      <c r="O86" s="24">
        <f>IF(A86="","",IF(OR(B86="",K86=""),"PREENCHER",IF(B86-K86&lt;'Parâmetros'!$B$7,"ANTECEDÊNCIA INSUFICIENTE","OK")))</f>
        <v/>
      </c>
      <c r="P86" s="24">
        <f>IF(A86="","",IF(COUNTIF($A$5:$A$124,A86)&gt;1,"CÓDIGO DUPLICADO",IF(OR(B86="",C86="",D86="",F86="",G86="",H86="",J86="",K86=""),"INCOMPLETO","OK")))</f>
        <v/>
      </c>
      <c r="Q86" s="25">
        <f>IF(A86="","",IF(OR(J86="Cancelada",J86="Recusada"),"Sem ação",IF(J86="Concluída","Arquivada",IF(P86&lt;&gt;"OK","Completar/revisar cadastro",IF(L86="CONFLITO",IF(J86="Confirmada","Manter e revisar concorrente","Revisar conflito"),IF(OR(M86&lt;&gt;"OK",N86&lt;&gt;"OK",O86&lt;&gt;"OK"),"Revisar regras",IF(B86&lt;'Parâmetros'!$B$2,"Atualizar situação",IF(J86="Solicitada","Pode confirmar","Acompanhar"))))))))</f>
        <v/>
      </c>
      <c r="R86" s="26" t="n"/>
      <c r="S86" s="27">
        <f>IF(AND(J86="Confirmada",B86&gt;='Parâmetros'!$B$2,C86&lt;&gt;""),B86+C86,"")</f>
        <v/>
      </c>
    </row>
    <row r="87" ht="27" customHeight="1">
      <c r="A87" s="17" t="n"/>
      <c r="B87" s="18" t="n"/>
      <c r="C87" s="39" t="n"/>
      <c r="D87" s="39" t="n"/>
      <c r="E87" s="20">
        <f>IF(OR(C87="",D87="",D87&lt;=C87),"",(D87-C87)*24)</f>
        <v/>
      </c>
      <c r="F87" s="17" t="n"/>
      <c r="G87" s="17" t="n"/>
      <c r="H87" s="21" t="n"/>
      <c r="I87" s="22">
        <f>IF(A87="","",'Parâmetros'!$B$3)</f>
        <v/>
      </c>
      <c r="J87" s="23" t="n"/>
      <c r="K87" s="18" t="n"/>
      <c r="L87" s="24">
        <f>IF(OR(B87="",C87="",D87="",J87="",D87&lt;=C87,OR(J87="Cancelada",J87="Recusada")),"",IF(SUMPRODUCT(($B$5:$B$124=B87)*($C$5:$C$124&lt;&gt;"")*($D$5:$D$124&lt;&gt;"")*($C$5:$C$124&lt;D87)*($D$5:$D$124&gt;C87)*($J$5:$J$124&lt;&gt;"Cancelada")*($J$5:$J$124&lt;&gt;"Recusada")*(ROW($B$5:$B$124)&lt;&gt;ROW(B87)))&gt;0,"CONFLITO","OK"))</f>
        <v/>
      </c>
      <c r="M87" s="24">
        <f>IF(A87="","",IF(H87="","PREENCHER",IF(OR(NOT(ISNUMBER(H87)),H87&lt;1),"REVISAR",IF(H87&gt;'Parâmetros'!$B$3,"EXCEDE","OK"))))</f>
        <v/>
      </c>
      <c r="N87" s="24">
        <f>IF(A87="","",IF(OR(C87="",D87=""),"PREENCHER",IF(OR(D87&lt;=C87,C87&lt;'Parâmetros'!$B$4,D87&gt;'Parâmetros'!$B$5,E87&gt;'Parâmetros'!$B$6),"FORA DA REGRA","OK")))</f>
        <v/>
      </c>
      <c r="O87" s="24">
        <f>IF(A87="","",IF(OR(B87="",K87=""),"PREENCHER",IF(B87-K87&lt;'Parâmetros'!$B$7,"ANTECEDÊNCIA INSUFICIENTE","OK")))</f>
        <v/>
      </c>
      <c r="P87" s="24">
        <f>IF(A87="","",IF(COUNTIF($A$5:$A$124,A87)&gt;1,"CÓDIGO DUPLICADO",IF(OR(B87="",C87="",D87="",F87="",G87="",H87="",J87="",K87=""),"INCOMPLETO","OK")))</f>
        <v/>
      </c>
      <c r="Q87" s="25">
        <f>IF(A87="","",IF(OR(J87="Cancelada",J87="Recusada"),"Sem ação",IF(J87="Concluída","Arquivada",IF(P87&lt;&gt;"OK","Completar/revisar cadastro",IF(L87="CONFLITO",IF(J87="Confirmada","Manter e revisar concorrente","Revisar conflito"),IF(OR(M87&lt;&gt;"OK",N87&lt;&gt;"OK",O87&lt;&gt;"OK"),"Revisar regras",IF(B87&lt;'Parâmetros'!$B$2,"Atualizar situação",IF(J87="Solicitada","Pode confirmar","Acompanhar"))))))))</f>
        <v/>
      </c>
      <c r="R87" s="26" t="n"/>
      <c r="S87" s="27">
        <f>IF(AND(J87="Confirmada",B87&gt;='Parâmetros'!$B$2,C87&lt;&gt;""),B87+C87,"")</f>
        <v/>
      </c>
    </row>
    <row r="88" ht="27" customHeight="1">
      <c r="A88" s="17" t="n"/>
      <c r="B88" s="18" t="n"/>
      <c r="C88" s="39" t="n"/>
      <c r="D88" s="39" t="n"/>
      <c r="E88" s="20">
        <f>IF(OR(C88="",D88="",D88&lt;=C88),"",(D88-C88)*24)</f>
        <v/>
      </c>
      <c r="F88" s="17" t="n"/>
      <c r="G88" s="17" t="n"/>
      <c r="H88" s="21" t="n"/>
      <c r="I88" s="22">
        <f>IF(A88="","",'Parâmetros'!$B$3)</f>
        <v/>
      </c>
      <c r="J88" s="23" t="n"/>
      <c r="K88" s="18" t="n"/>
      <c r="L88" s="24">
        <f>IF(OR(B88="",C88="",D88="",J88="",D88&lt;=C88,OR(J88="Cancelada",J88="Recusada")),"",IF(SUMPRODUCT(($B$5:$B$124=B88)*($C$5:$C$124&lt;&gt;"")*($D$5:$D$124&lt;&gt;"")*($C$5:$C$124&lt;D88)*($D$5:$D$124&gt;C88)*($J$5:$J$124&lt;&gt;"Cancelada")*($J$5:$J$124&lt;&gt;"Recusada")*(ROW($B$5:$B$124)&lt;&gt;ROW(B88)))&gt;0,"CONFLITO","OK"))</f>
        <v/>
      </c>
      <c r="M88" s="24">
        <f>IF(A88="","",IF(H88="","PREENCHER",IF(OR(NOT(ISNUMBER(H88)),H88&lt;1),"REVISAR",IF(H88&gt;'Parâmetros'!$B$3,"EXCEDE","OK"))))</f>
        <v/>
      </c>
      <c r="N88" s="24">
        <f>IF(A88="","",IF(OR(C88="",D88=""),"PREENCHER",IF(OR(D88&lt;=C88,C88&lt;'Parâmetros'!$B$4,D88&gt;'Parâmetros'!$B$5,E88&gt;'Parâmetros'!$B$6),"FORA DA REGRA","OK")))</f>
        <v/>
      </c>
      <c r="O88" s="24">
        <f>IF(A88="","",IF(OR(B88="",K88=""),"PREENCHER",IF(B88-K88&lt;'Parâmetros'!$B$7,"ANTECEDÊNCIA INSUFICIENTE","OK")))</f>
        <v/>
      </c>
      <c r="P88" s="24">
        <f>IF(A88="","",IF(COUNTIF($A$5:$A$124,A88)&gt;1,"CÓDIGO DUPLICADO",IF(OR(B88="",C88="",D88="",F88="",G88="",H88="",J88="",K88=""),"INCOMPLETO","OK")))</f>
        <v/>
      </c>
      <c r="Q88" s="25">
        <f>IF(A88="","",IF(OR(J88="Cancelada",J88="Recusada"),"Sem ação",IF(J88="Concluída","Arquivada",IF(P88&lt;&gt;"OK","Completar/revisar cadastro",IF(L88="CONFLITO",IF(J88="Confirmada","Manter e revisar concorrente","Revisar conflito"),IF(OR(M88&lt;&gt;"OK",N88&lt;&gt;"OK",O88&lt;&gt;"OK"),"Revisar regras",IF(B88&lt;'Parâmetros'!$B$2,"Atualizar situação",IF(J88="Solicitada","Pode confirmar","Acompanhar"))))))))</f>
        <v/>
      </c>
      <c r="R88" s="26" t="n"/>
      <c r="S88" s="27">
        <f>IF(AND(J88="Confirmada",B88&gt;='Parâmetros'!$B$2,C88&lt;&gt;""),B88+C88,"")</f>
        <v/>
      </c>
    </row>
    <row r="89" ht="27" customHeight="1">
      <c r="A89" s="17" t="n"/>
      <c r="B89" s="18" t="n"/>
      <c r="C89" s="39" t="n"/>
      <c r="D89" s="39" t="n"/>
      <c r="E89" s="20">
        <f>IF(OR(C89="",D89="",D89&lt;=C89),"",(D89-C89)*24)</f>
        <v/>
      </c>
      <c r="F89" s="17" t="n"/>
      <c r="G89" s="17" t="n"/>
      <c r="H89" s="21" t="n"/>
      <c r="I89" s="22">
        <f>IF(A89="","",'Parâmetros'!$B$3)</f>
        <v/>
      </c>
      <c r="J89" s="23" t="n"/>
      <c r="K89" s="18" t="n"/>
      <c r="L89" s="24">
        <f>IF(OR(B89="",C89="",D89="",J89="",D89&lt;=C89,OR(J89="Cancelada",J89="Recusada")),"",IF(SUMPRODUCT(($B$5:$B$124=B89)*($C$5:$C$124&lt;&gt;"")*($D$5:$D$124&lt;&gt;"")*($C$5:$C$124&lt;D89)*($D$5:$D$124&gt;C89)*($J$5:$J$124&lt;&gt;"Cancelada")*($J$5:$J$124&lt;&gt;"Recusada")*(ROW($B$5:$B$124)&lt;&gt;ROW(B89)))&gt;0,"CONFLITO","OK"))</f>
        <v/>
      </c>
      <c r="M89" s="24">
        <f>IF(A89="","",IF(H89="","PREENCHER",IF(OR(NOT(ISNUMBER(H89)),H89&lt;1),"REVISAR",IF(H89&gt;'Parâmetros'!$B$3,"EXCEDE","OK"))))</f>
        <v/>
      </c>
      <c r="N89" s="24">
        <f>IF(A89="","",IF(OR(C89="",D89=""),"PREENCHER",IF(OR(D89&lt;=C89,C89&lt;'Parâmetros'!$B$4,D89&gt;'Parâmetros'!$B$5,E89&gt;'Parâmetros'!$B$6),"FORA DA REGRA","OK")))</f>
        <v/>
      </c>
      <c r="O89" s="24">
        <f>IF(A89="","",IF(OR(B89="",K89=""),"PREENCHER",IF(B89-K89&lt;'Parâmetros'!$B$7,"ANTECEDÊNCIA INSUFICIENTE","OK")))</f>
        <v/>
      </c>
      <c r="P89" s="24">
        <f>IF(A89="","",IF(COUNTIF($A$5:$A$124,A89)&gt;1,"CÓDIGO DUPLICADO",IF(OR(B89="",C89="",D89="",F89="",G89="",H89="",J89="",K89=""),"INCOMPLETO","OK")))</f>
        <v/>
      </c>
      <c r="Q89" s="25">
        <f>IF(A89="","",IF(OR(J89="Cancelada",J89="Recusada"),"Sem ação",IF(J89="Concluída","Arquivada",IF(P89&lt;&gt;"OK","Completar/revisar cadastro",IF(L89="CONFLITO",IF(J89="Confirmada","Manter e revisar concorrente","Revisar conflito"),IF(OR(M89&lt;&gt;"OK",N89&lt;&gt;"OK",O89&lt;&gt;"OK"),"Revisar regras",IF(B89&lt;'Parâmetros'!$B$2,"Atualizar situação",IF(J89="Solicitada","Pode confirmar","Acompanhar"))))))))</f>
        <v/>
      </c>
      <c r="R89" s="26" t="n"/>
      <c r="S89" s="27">
        <f>IF(AND(J89="Confirmada",B89&gt;='Parâmetros'!$B$2,C89&lt;&gt;""),B89+C89,"")</f>
        <v/>
      </c>
    </row>
    <row r="90" ht="27" customHeight="1">
      <c r="A90" s="17" t="n"/>
      <c r="B90" s="18" t="n"/>
      <c r="C90" s="39" t="n"/>
      <c r="D90" s="39" t="n"/>
      <c r="E90" s="20">
        <f>IF(OR(C90="",D90="",D90&lt;=C90),"",(D90-C90)*24)</f>
        <v/>
      </c>
      <c r="F90" s="17" t="n"/>
      <c r="G90" s="17" t="n"/>
      <c r="H90" s="21" t="n"/>
      <c r="I90" s="22">
        <f>IF(A90="","",'Parâmetros'!$B$3)</f>
        <v/>
      </c>
      <c r="J90" s="23" t="n"/>
      <c r="K90" s="18" t="n"/>
      <c r="L90" s="24">
        <f>IF(OR(B90="",C90="",D90="",J90="",D90&lt;=C90,OR(J90="Cancelada",J90="Recusada")),"",IF(SUMPRODUCT(($B$5:$B$124=B90)*($C$5:$C$124&lt;&gt;"")*($D$5:$D$124&lt;&gt;"")*($C$5:$C$124&lt;D90)*($D$5:$D$124&gt;C90)*($J$5:$J$124&lt;&gt;"Cancelada")*($J$5:$J$124&lt;&gt;"Recusada")*(ROW($B$5:$B$124)&lt;&gt;ROW(B90)))&gt;0,"CONFLITO","OK"))</f>
        <v/>
      </c>
      <c r="M90" s="24">
        <f>IF(A90="","",IF(H90="","PREENCHER",IF(OR(NOT(ISNUMBER(H90)),H90&lt;1),"REVISAR",IF(H90&gt;'Parâmetros'!$B$3,"EXCEDE","OK"))))</f>
        <v/>
      </c>
      <c r="N90" s="24">
        <f>IF(A90="","",IF(OR(C90="",D90=""),"PREENCHER",IF(OR(D90&lt;=C90,C90&lt;'Parâmetros'!$B$4,D90&gt;'Parâmetros'!$B$5,E90&gt;'Parâmetros'!$B$6),"FORA DA REGRA","OK")))</f>
        <v/>
      </c>
      <c r="O90" s="24">
        <f>IF(A90="","",IF(OR(B90="",K90=""),"PREENCHER",IF(B90-K90&lt;'Parâmetros'!$B$7,"ANTECEDÊNCIA INSUFICIENTE","OK")))</f>
        <v/>
      </c>
      <c r="P90" s="24">
        <f>IF(A90="","",IF(COUNTIF($A$5:$A$124,A90)&gt;1,"CÓDIGO DUPLICADO",IF(OR(B90="",C90="",D90="",F90="",G90="",H90="",J90="",K90=""),"INCOMPLETO","OK")))</f>
        <v/>
      </c>
      <c r="Q90" s="25">
        <f>IF(A90="","",IF(OR(J90="Cancelada",J90="Recusada"),"Sem ação",IF(J90="Concluída","Arquivada",IF(P90&lt;&gt;"OK","Completar/revisar cadastro",IF(L90="CONFLITO",IF(J90="Confirmada","Manter e revisar concorrente","Revisar conflito"),IF(OR(M90&lt;&gt;"OK",N90&lt;&gt;"OK",O90&lt;&gt;"OK"),"Revisar regras",IF(B90&lt;'Parâmetros'!$B$2,"Atualizar situação",IF(J90="Solicitada","Pode confirmar","Acompanhar"))))))))</f>
        <v/>
      </c>
      <c r="R90" s="26" t="n"/>
      <c r="S90" s="27">
        <f>IF(AND(J90="Confirmada",B90&gt;='Parâmetros'!$B$2,C90&lt;&gt;""),B90+C90,"")</f>
        <v/>
      </c>
    </row>
    <row r="91" ht="27" customHeight="1">
      <c r="A91" s="17" t="n"/>
      <c r="B91" s="18" t="n"/>
      <c r="C91" s="39" t="n"/>
      <c r="D91" s="39" t="n"/>
      <c r="E91" s="20">
        <f>IF(OR(C91="",D91="",D91&lt;=C91),"",(D91-C91)*24)</f>
        <v/>
      </c>
      <c r="F91" s="17" t="n"/>
      <c r="G91" s="17" t="n"/>
      <c r="H91" s="21" t="n"/>
      <c r="I91" s="22">
        <f>IF(A91="","",'Parâmetros'!$B$3)</f>
        <v/>
      </c>
      <c r="J91" s="23" t="n"/>
      <c r="K91" s="18" t="n"/>
      <c r="L91" s="24">
        <f>IF(OR(B91="",C91="",D91="",J91="",D91&lt;=C91,OR(J91="Cancelada",J91="Recusada")),"",IF(SUMPRODUCT(($B$5:$B$124=B91)*($C$5:$C$124&lt;&gt;"")*($D$5:$D$124&lt;&gt;"")*($C$5:$C$124&lt;D91)*($D$5:$D$124&gt;C91)*($J$5:$J$124&lt;&gt;"Cancelada")*($J$5:$J$124&lt;&gt;"Recusada")*(ROW($B$5:$B$124)&lt;&gt;ROW(B91)))&gt;0,"CONFLITO","OK"))</f>
        <v/>
      </c>
      <c r="M91" s="24">
        <f>IF(A91="","",IF(H91="","PREENCHER",IF(OR(NOT(ISNUMBER(H91)),H91&lt;1),"REVISAR",IF(H91&gt;'Parâmetros'!$B$3,"EXCEDE","OK"))))</f>
        <v/>
      </c>
      <c r="N91" s="24">
        <f>IF(A91="","",IF(OR(C91="",D91=""),"PREENCHER",IF(OR(D91&lt;=C91,C91&lt;'Parâmetros'!$B$4,D91&gt;'Parâmetros'!$B$5,E91&gt;'Parâmetros'!$B$6),"FORA DA REGRA","OK")))</f>
        <v/>
      </c>
      <c r="O91" s="24">
        <f>IF(A91="","",IF(OR(B91="",K91=""),"PREENCHER",IF(B91-K91&lt;'Parâmetros'!$B$7,"ANTECEDÊNCIA INSUFICIENTE","OK")))</f>
        <v/>
      </c>
      <c r="P91" s="24">
        <f>IF(A91="","",IF(COUNTIF($A$5:$A$124,A91)&gt;1,"CÓDIGO DUPLICADO",IF(OR(B91="",C91="",D91="",F91="",G91="",H91="",J91="",K91=""),"INCOMPLETO","OK")))</f>
        <v/>
      </c>
      <c r="Q91" s="25">
        <f>IF(A91="","",IF(OR(J91="Cancelada",J91="Recusada"),"Sem ação",IF(J91="Concluída","Arquivada",IF(P91&lt;&gt;"OK","Completar/revisar cadastro",IF(L91="CONFLITO",IF(J91="Confirmada","Manter e revisar concorrente","Revisar conflito"),IF(OR(M91&lt;&gt;"OK",N91&lt;&gt;"OK",O91&lt;&gt;"OK"),"Revisar regras",IF(B91&lt;'Parâmetros'!$B$2,"Atualizar situação",IF(J91="Solicitada","Pode confirmar","Acompanhar"))))))))</f>
        <v/>
      </c>
      <c r="R91" s="26" t="n"/>
      <c r="S91" s="27">
        <f>IF(AND(J91="Confirmada",B91&gt;='Parâmetros'!$B$2,C91&lt;&gt;""),B91+C91,"")</f>
        <v/>
      </c>
    </row>
    <row r="92" ht="27" customHeight="1">
      <c r="A92" s="17" t="n"/>
      <c r="B92" s="18" t="n"/>
      <c r="C92" s="39" t="n"/>
      <c r="D92" s="39" t="n"/>
      <c r="E92" s="20">
        <f>IF(OR(C92="",D92="",D92&lt;=C92),"",(D92-C92)*24)</f>
        <v/>
      </c>
      <c r="F92" s="17" t="n"/>
      <c r="G92" s="17" t="n"/>
      <c r="H92" s="21" t="n"/>
      <c r="I92" s="22">
        <f>IF(A92="","",'Parâmetros'!$B$3)</f>
        <v/>
      </c>
      <c r="J92" s="23" t="n"/>
      <c r="K92" s="18" t="n"/>
      <c r="L92" s="24">
        <f>IF(OR(B92="",C92="",D92="",J92="",D92&lt;=C92,OR(J92="Cancelada",J92="Recusada")),"",IF(SUMPRODUCT(($B$5:$B$124=B92)*($C$5:$C$124&lt;&gt;"")*($D$5:$D$124&lt;&gt;"")*($C$5:$C$124&lt;D92)*($D$5:$D$124&gt;C92)*($J$5:$J$124&lt;&gt;"Cancelada")*($J$5:$J$124&lt;&gt;"Recusada")*(ROW($B$5:$B$124)&lt;&gt;ROW(B92)))&gt;0,"CONFLITO","OK"))</f>
        <v/>
      </c>
      <c r="M92" s="24">
        <f>IF(A92="","",IF(H92="","PREENCHER",IF(OR(NOT(ISNUMBER(H92)),H92&lt;1),"REVISAR",IF(H92&gt;'Parâmetros'!$B$3,"EXCEDE","OK"))))</f>
        <v/>
      </c>
      <c r="N92" s="24">
        <f>IF(A92="","",IF(OR(C92="",D92=""),"PREENCHER",IF(OR(D92&lt;=C92,C92&lt;'Parâmetros'!$B$4,D92&gt;'Parâmetros'!$B$5,E92&gt;'Parâmetros'!$B$6),"FORA DA REGRA","OK")))</f>
        <v/>
      </c>
      <c r="O92" s="24">
        <f>IF(A92="","",IF(OR(B92="",K92=""),"PREENCHER",IF(B92-K92&lt;'Parâmetros'!$B$7,"ANTECEDÊNCIA INSUFICIENTE","OK")))</f>
        <v/>
      </c>
      <c r="P92" s="24">
        <f>IF(A92="","",IF(COUNTIF($A$5:$A$124,A92)&gt;1,"CÓDIGO DUPLICADO",IF(OR(B92="",C92="",D92="",F92="",G92="",H92="",J92="",K92=""),"INCOMPLETO","OK")))</f>
        <v/>
      </c>
      <c r="Q92" s="25">
        <f>IF(A92="","",IF(OR(J92="Cancelada",J92="Recusada"),"Sem ação",IF(J92="Concluída","Arquivada",IF(P92&lt;&gt;"OK","Completar/revisar cadastro",IF(L92="CONFLITO",IF(J92="Confirmada","Manter e revisar concorrente","Revisar conflito"),IF(OR(M92&lt;&gt;"OK",N92&lt;&gt;"OK",O92&lt;&gt;"OK"),"Revisar regras",IF(B92&lt;'Parâmetros'!$B$2,"Atualizar situação",IF(J92="Solicitada","Pode confirmar","Acompanhar"))))))))</f>
        <v/>
      </c>
      <c r="R92" s="26" t="n"/>
      <c r="S92" s="27">
        <f>IF(AND(J92="Confirmada",B92&gt;='Parâmetros'!$B$2,C92&lt;&gt;""),B92+C92,"")</f>
        <v/>
      </c>
    </row>
    <row r="93" ht="27" customHeight="1">
      <c r="A93" s="17" t="n"/>
      <c r="B93" s="18" t="n"/>
      <c r="C93" s="39" t="n"/>
      <c r="D93" s="39" t="n"/>
      <c r="E93" s="20">
        <f>IF(OR(C93="",D93="",D93&lt;=C93),"",(D93-C93)*24)</f>
        <v/>
      </c>
      <c r="F93" s="17" t="n"/>
      <c r="G93" s="17" t="n"/>
      <c r="H93" s="21" t="n"/>
      <c r="I93" s="22">
        <f>IF(A93="","",'Parâmetros'!$B$3)</f>
        <v/>
      </c>
      <c r="J93" s="23" t="n"/>
      <c r="K93" s="18" t="n"/>
      <c r="L93" s="24">
        <f>IF(OR(B93="",C93="",D93="",J93="",D93&lt;=C93,OR(J93="Cancelada",J93="Recusada")),"",IF(SUMPRODUCT(($B$5:$B$124=B93)*($C$5:$C$124&lt;&gt;"")*($D$5:$D$124&lt;&gt;"")*($C$5:$C$124&lt;D93)*($D$5:$D$124&gt;C93)*($J$5:$J$124&lt;&gt;"Cancelada")*($J$5:$J$124&lt;&gt;"Recusada")*(ROW($B$5:$B$124)&lt;&gt;ROW(B93)))&gt;0,"CONFLITO","OK"))</f>
        <v/>
      </c>
      <c r="M93" s="24">
        <f>IF(A93="","",IF(H93="","PREENCHER",IF(OR(NOT(ISNUMBER(H93)),H93&lt;1),"REVISAR",IF(H93&gt;'Parâmetros'!$B$3,"EXCEDE","OK"))))</f>
        <v/>
      </c>
      <c r="N93" s="24">
        <f>IF(A93="","",IF(OR(C93="",D93=""),"PREENCHER",IF(OR(D93&lt;=C93,C93&lt;'Parâmetros'!$B$4,D93&gt;'Parâmetros'!$B$5,E93&gt;'Parâmetros'!$B$6),"FORA DA REGRA","OK")))</f>
        <v/>
      </c>
      <c r="O93" s="24">
        <f>IF(A93="","",IF(OR(B93="",K93=""),"PREENCHER",IF(B93-K93&lt;'Parâmetros'!$B$7,"ANTECEDÊNCIA INSUFICIENTE","OK")))</f>
        <v/>
      </c>
      <c r="P93" s="24">
        <f>IF(A93="","",IF(COUNTIF($A$5:$A$124,A93)&gt;1,"CÓDIGO DUPLICADO",IF(OR(B93="",C93="",D93="",F93="",G93="",H93="",J93="",K93=""),"INCOMPLETO","OK")))</f>
        <v/>
      </c>
      <c r="Q93" s="25">
        <f>IF(A93="","",IF(OR(J93="Cancelada",J93="Recusada"),"Sem ação",IF(J93="Concluída","Arquivada",IF(P93&lt;&gt;"OK","Completar/revisar cadastro",IF(L93="CONFLITO",IF(J93="Confirmada","Manter e revisar concorrente","Revisar conflito"),IF(OR(M93&lt;&gt;"OK",N93&lt;&gt;"OK",O93&lt;&gt;"OK"),"Revisar regras",IF(B93&lt;'Parâmetros'!$B$2,"Atualizar situação",IF(J93="Solicitada","Pode confirmar","Acompanhar"))))))))</f>
        <v/>
      </c>
      <c r="R93" s="26" t="n"/>
      <c r="S93" s="27">
        <f>IF(AND(J93="Confirmada",B93&gt;='Parâmetros'!$B$2,C93&lt;&gt;""),B93+C93,"")</f>
        <v/>
      </c>
    </row>
    <row r="94" ht="27" customHeight="1">
      <c r="A94" s="17" t="n"/>
      <c r="B94" s="18" t="n"/>
      <c r="C94" s="39" t="n"/>
      <c r="D94" s="39" t="n"/>
      <c r="E94" s="20">
        <f>IF(OR(C94="",D94="",D94&lt;=C94),"",(D94-C94)*24)</f>
        <v/>
      </c>
      <c r="F94" s="17" t="n"/>
      <c r="G94" s="17" t="n"/>
      <c r="H94" s="21" t="n"/>
      <c r="I94" s="22">
        <f>IF(A94="","",'Parâmetros'!$B$3)</f>
        <v/>
      </c>
      <c r="J94" s="23" t="n"/>
      <c r="K94" s="18" t="n"/>
      <c r="L94" s="24">
        <f>IF(OR(B94="",C94="",D94="",J94="",D94&lt;=C94,OR(J94="Cancelada",J94="Recusada")),"",IF(SUMPRODUCT(($B$5:$B$124=B94)*($C$5:$C$124&lt;&gt;"")*($D$5:$D$124&lt;&gt;"")*($C$5:$C$124&lt;D94)*($D$5:$D$124&gt;C94)*($J$5:$J$124&lt;&gt;"Cancelada")*($J$5:$J$124&lt;&gt;"Recusada")*(ROW($B$5:$B$124)&lt;&gt;ROW(B94)))&gt;0,"CONFLITO","OK"))</f>
        <v/>
      </c>
      <c r="M94" s="24">
        <f>IF(A94="","",IF(H94="","PREENCHER",IF(OR(NOT(ISNUMBER(H94)),H94&lt;1),"REVISAR",IF(H94&gt;'Parâmetros'!$B$3,"EXCEDE","OK"))))</f>
        <v/>
      </c>
      <c r="N94" s="24">
        <f>IF(A94="","",IF(OR(C94="",D94=""),"PREENCHER",IF(OR(D94&lt;=C94,C94&lt;'Parâmetros'!$B$4,D94&gt;'Parâmetros'!$B$5,E94&gt;'Parâmetros'!$B$6),"FORA DA REGRA","OK")))</f>
        <v/>
      </c>
      <c r="O94" s="24">
        <f>IF(A94="","",IF(OR(B94="",K94=""),"PREENCHER",IF(B94-K94&lt;'Parâmetros'!$B$7,"ANTECEDÊNCIA INSUFICIENTE","OK")))</f>
        <v/>
      </c>
      <c r="P94" s="24">
        <f>IF(A94="","",IF(COUNTIF($A$5:$A$124,A94)&gt;1,"CÓDIGO DUPLICADO",IF(OR(B94="",C94="",D94="",F94="",G94="",H94="",J94="",K94=""),"INCOMPLETO","OK")))</f>
        <v/>
      </c>
      <c r="Q94" s="25">
        <f>IF(A94="","",IF(OR(J94="Cancelada",J94="Recusada"),"Sem ação",IF(J94="Concluída","Arquivada",IF(P94&lt;&gt;"OK","Completar/revisar cadastro",IF(L94="CONFLITO",IF(J94="Confirmada","Manter e revisar concorrente","Revisar conflito"),IF(OR(M94&lt;&gt;"OK",N94&lt;&gt;"OK",O94&lt;&gt;"OK"),"Revisar regras",IF(B94&lt;'Parâmetros'!$B$2,"Atualizar situação",IF(J94="Solicitada","Pode confirmar","Acompanhar"))))))))</f>
        <v/>
      </c>
      <c r="R94" s="26" t="n"/>
      <c r="S94" s="27">
        <f>IF(AND(J94="Confirmada",B94&gt;='Parâmetros'!$B$2,C94&lt;&gt;""),B94+C94,"")</f>
        <v/>
      </c>
    </row>
    <row r="95" ht="27" customHeight="1">
      <c r="A95" s="17" t="n"/>
      <c r="B95" s="18" t="n"/>
      <c r="C95" s="39" t="n"/>
      <c r="D95" s="39" t="n"/>
      <c r="E95" s="20">
        <f>IF(OR(C95="",D95="",D95&lt;=C95),"",(D95-C95)*24)</f>
        <v/>
      </c>
      <c r="F95" s="17" t="n"/>
      <c r="G95" s="17" t="n"/>
      <c r="H95" s="21" t="n"/>
      <c r="I95" s="22">
        <f>IF(A95="","",'Parâmetros'!$B$3)</f>
        <v/>
      </c>
      <c r="J95" s="23" t="n"/>
      <c r="K95" s="18" t="n"/>
      <c r="L95" s="24">
        <f>IF(OR(B95="",C95="",D95="",J95="",D95&lt;=C95,OR(J95="Cancelada",J95="Recusada")),"",IF(SUMPRODUCT(($B$5:$B$124=B95)*($C$5:$C$124&lt;&gt;"")*($D$5:$D$124&lt;&gt;"")*($C$5:$C$124&lt;D95)*($D$5:$D$124&gt;C95)*($J$5:$J$124&lt;&gt;"Cancelada")*($J$5:$J$124&lt;&gt;"Recusada")*(ROW($B$5:$B$124)&lt;&gt;ROW(B95)))&gt;0,"CONFLITO","OK"))</f>
        <v/>
      </c>
      <c r="M95" s="24">
        <f>IF(A95="","",IF(H95="","PREENCHER",IF(OR(NOT(ISNUMBER(H95)),H95&lt;1),"REVISAR",IF(H95&gt;'Parâmetros'!$B$3,"EXCEDE","OK"))))</f>
        <v/>
      </c>
      <c r="N95" s="24">
        <f>IF(A95="","",IF(OR(C95="",D95=""),"PREENCHER",IF(OR(D95&lt;=C95,C95&lt;'Parâmetros'!$B$4,D95&gt;'Parâmetros'!$B$5,E95&gt;'Parâmetros'!$B$6),"FORA DA REGRA","OK")))</f>
        <v/>
      </c>
      <c r="O95" s="24">
        <f>IF(A95="","",IF(OR(B95="",K95=""),"PREENCHER",IF(B95-K95&lt;'Parâmetros'!$B$7,"ANTECEDÊNCIA INSUFICIENTE","OK")))</f>
        <v/>
      </c>
      <c r="P95" s="24">
        <f>IF(A95="","",IF(COUNTIF($A$5:$A$124,A95)&gt;1,"CÓDIGO DUPLICADO",IF(OR(B95="",C95="",D95="",F95="",G95="",H95="",J95="",K95=""),"INCOMPLETO","OK")))</f>
        <v/>
      </c>
      <c r="Q95" s="25">
        <f>IF(A95="","",IF(OR(J95="Cancelada",J95="Recusada"),"Sem ação",IF(J95="Concluída","Arquivada",IF(P95&lt;&gt;"OK","Completar/revisar cadastro",IF(L95="CONFLITO",IF(J95="Confirmada","Manter e revisar concorrente","Revisar conflito"),IF(OR(M95&lt;&gt;"OK",N95&lt;&gt;"OK",O95&lt;&gt;"OK"),"Revisar regras",IF(B95&lt;'Parâmetros'!$B$2,"Atualizar situação",IF(J95="Solicitada","Pode confirmar","Acompanhar"))))))))</f>
        <v/>
      </c>
      <c r="R95" s="26" t="n"/>
      <c r="S95" s="27">
        <f>IF(AND(J95="Confirmada",B95&gt;='Parâmetros'!$B$2,C95&lt;&gt;""),B95+C95,"")</f>
        <v/>
      </c>
    </row>
    <row r="96" ht="27" customHeight="1">
      <c r="A96" s="17" t="n"/>
      <c r="B96" s="18" t="n"/>
      <c r="C96" s="39" t="n"/>
      <c r="D96" s="39" t="n"/>
      <c r="E96" s="20">
        <f>IF(OR(C96="",D96="",D96&lt;=C96),"",(D96-C96)*24)</f>
        <v/>
      </c>
      <c r="F96" s="17" t="n"/>
      <c r="G96" s="17" t="n"/>
      <c r="H96" s="21" t="n"/>
      <c r="I96" s="22">
        <f>IF(A96="","",'Parâmetros'!$B$3)</f>
        <v/>
      </c>
      <c r="J96" s="23" t="n"/>
      <c r="K96" s="18" t="n"/>
      <c r="L96" s="24">
        <f>IF(OR(B96="",C96="",D96="",J96="",D96&lt;=C96,OR(J96="Cancelada",J96="Recusada")),"",IF(SUMPRODUCT(($B$5:$B$124=B96)*($C$5:$C$124&lt;&gt;"")*($D$5:$D$124&lt;&gt;"")*($C$5:$C$124&lt;D96)*($D$5:$D$124&gt;C96)*($J$5:$J$124&lt;&gt;"Cancelada")*($J$5:$J$124&lt;&gt;"Recusada")*(ROW($B$5:$B$124)&lt;&gt;ROW(B96)))&gt;0,"CONFLITO","OK"))</f>
        <v/>
      </c>
      <c r="M96" s="24">
        <f>IF(A96="","",IF(H96="","PREENCHER",IF(OR(NOT(ISNUMBER(H96)),H96&lt;1),"REVISAR",IF(H96&gt;'Parâmetros'!$B$3,"EXCEDE","OK"))))</f>
        <v/>
      </c>
      <c r="N96" s="24">
        <f>IF(A96="","",IF(OR(C96="",D96=""),"PREENCHER",IF(OR(D96&lt;=C96,C96&lt;'Parâmetros'!$B$4,D96&gt;'Parâmetros'!$B$5,E96&gt;'Parâmetros'!$B$6),"FORA DA REGRA","OK")))</f>
        <v/>
      </c>
      <c r="O96" s="24">
        <f>IF(A96="","",IF(OR(B96="",K96=""),"PREENCHER",IF(B96-K96&lt;'Parâmetros'!$B$7,"ANTECEDÊNCIA INSUFICIENTE","OK")))</f>
        <v/>
      </c>
      <c r="P96" s="24">
        <f>IF(A96="","",IF(COUNTIF($A$5:$A$124,A96)&gt;1,"CÓDIGO DUPLICADO",IF(OR(B96="",C96="",D96="",F96="",G96="",H96="",J96="",K96=""),"INCOMPLETO","OK")))</f>
        <v/>
      </c>
      <c r="Q96" s="25">
        <f>IF(A96="","",IF(OR(J96="Cancelada",J96="Recusada"),"Sem ação",IF(J96="Concluída","Arquivada",IF(P96&lt;&gt;"OK","Completar/revisar cadastro",IF(L96="CONFLITO",IF(J96="Confirmada","Manter e revisar concorrente","Revisar conflito"),IF(OR(M96&lt;&gt;"OK",N96&lt;&gt;"OK",O96&lt;&gt;"OK"),"Revisar regras",IF(B96&lt;'Parâmetros'!$B$2,"Atualizar situação",IF(J96="Solicitada","Pode confirmar","Acompanhar"))))))))</f>
        <v/>
      </c>
      <c r="R96" s="26" t="n"/>
      <c r="S96" s="27">
        <f>IF(AND(J96="Confirmada",B96&gt;='Parâmetros'!$B$2,C96&lt;&gt;""),B96+C96,"")</f>
        <v/>
      </c>
    </row>
    <row r="97" ht="27" customHeight="1">
      <c r="A97" s="17" t="n"/>
      <c r="B97" s="18" t="n"/>
      <c r="C97" s="39" t="n"/>
      <c r="D97" s="39" t="n"/>
      <c r="E97" s="20">
        <f>IF(OR(C97="",D97="",D97&lt;=C97),"",(D97-C97)*24)</f>
        <v/>
      </c>
      <c r="F97" s="17" t="n"/>
      <c r="G97" s="17" t="n"/>
      <c r="H97" s="21" t="n"/>
      <c r="I97" s="22">
        <f>IF(A97="","",'Parâmetros'!$B$3)</f>
        <v/>
      </c>
      <c r="J97" s="23" t="n"/>
      <c r="K97" s="18" t="n"/>
      <c r="L97" s="24">
        <f>IF(OR(B97="",C97="",D97="",J97="",D97&lt;=C97,OR(J97="Cancelada",J97="Recusada")),"",IF(SUMPRODUCT(($B$5:$B$124=B97)*($C$5:$C$124&lt;&gt;"")*($D$5:$D$124&lt;&gt;"")*($C$5:$C$124&lt;D97)*($D$5:$D$124&gt;C97)*($J$5:$J$124&lt;&gt;"Cancelada")*($J$5:$J$124&lt;&gt;"Recusada")*(ROW($B$5:$B$124)&lt;&gt;ROW(B97)))&gt;0,"CONFLITO","OK"))</f>
        <v/>
      </c>
      <c r="M97" s="24">
        <f>IF(A97="","",IF(H97="","PREENCHER",IF(OR(NOT(ISNUMBER(H97)),H97&lt;1),"REVISAR",IF(H97&gt;'Parâmetros'!$B$3,"EXCEDE","OK"))))</f>
        <v/>
      </c>
      <c r="N97" s="24">
        <f>IF(A97="","",IF(OR(C97="",D97=""),"PREENCHER",IF(OR(D97&lt;=C97,C97&lt;'Parâmetros'!$B$4,D97&gt;'Parâmetros'!$B$5,E97&gt;'Parâmetros'!$B$6),"FORA DA REGRA","OK")))</f>
        <v/>
      </c>
      <c r="O97" s="24">
        <f>IF(A97="","",IF(OR(B97="",K97=""),"PREENCHER",IF(B97-K97&lt;'Parâmetros'!$B$7,"ANTECEDÊNCIA INSUFICIENTE","OK")))</f>
        <v/>
      </c>
      <c r="P97" s="24">
        <f>IF(A97="","",IF(COUNTIF($A$5:$A$124,A97)&gt;1,"CÓDIGO DUPLICADO",IF(OR(B97="",C97="",D97="",F97="",G97="",H97="",J97="",K97=""),"INCOMPLETO","OK")))</f>
        <v/>
      </c>
      <c r="Q97" s="25">
        <f>IF(A97="","",IF(OR(J97="Cancelada",J97="Recusada"),"Sem ação",IF(J97="Concluída","Arquivada",IF(P97&lt;&gt;"OK","Completar/revisar cadastro",IF(L97="CONFLITO",IF(J97="Confirmada","Manter e revisar concorrente","Revisar conflito"),IF(OR(M97&lt;&gt;"OK",N97&lt;&gt;"OK",O97&lt;&gt;"OK"),"Revisar regras",IF(B97&lt;'Parâmetros'!$B$2,"Atualizar situação",IF(J97="Solicitada","Pode confirmar","Acompanhar"))))))))</f>
        <v/>
      </c>
      <c r="R97" s="26" t="n"/>
      <c r="S97" s="27">
        <f>IF(AND(J97="Confirmada",B97&gt;='Parâmetros'!$B$2,C97&lt;&gt;""),B97+C97,"")</f>
        <v/>
      </c>
    </row>
    <row r="98" ht="27" customHeight="1">
      <c r="A98" s="17" t="n"/>
      <c r="B98" s="18" t="n"/>
      <c r="C98" s="39" t="n"/>
      <c r="D98" s="39" t="n"/>
      <c r="E98" s="20">
        <f>IF(OR(C98="",D98="",D98&lt;=C98),"",(D98-C98)*24)</f>
        <v/>
      </c>
      <c r="F98" s="17" t="n"/>
      <c r="G98" s="17" t="n"/>
      <c r="H98" s="21" t="n"/>
      <c r="I98" s="22">
        <f>IF(A98="","",'Parâmetros'!$B$3)</f>
        <v/>
      </c>
      <c r="J98" s="23" t="n"/>
      <c r="K98" s="18" t="n"/>
      <c r="L98" s="24">
        <f>IF(OR(B98="",C98="",D98="",J98="",D98&lt;=C98,OR(J98="Cancelada",J98="Recusada")),"",IF(SUMPRODUCT(($B$5:$B$124=B98)*($C$5:$C$124&lt;&gt;"")*($D$5:$D$124&lt;&gt;"")*($C$5:$C$124&lt;D98)*($D$5:$D$124&gt;C98)*($J$5:$J$124&lt;&gt;"Cancelada")*($J$5:$J$124&lt;&gt;"Recusada")*(ROW($B$5:$B$124)&lt;&gt;ROW(B98)))&gt;0,"CONFLITO","OK"))</f>
        <v/>
      </c>
      <c r="M98" s="24">
        <f>IF(A98="","",IF(H98="","PREENCHER",IF(OR(NOT(ISNUMBER(H98)),H98&lt;1),"REVISAR",IF(H98&gt;'Parâmetros'!$B$3,"EXCEDE","OK"))))</f>
        <v/>
      </c>
      <c r="N98" s="24">
        <f>IF(A98="","",IF(OR(C98="",D98=""),"PREENCHER",IF(OR(D98&lt;=C98,C98&lt;'Parâmetros'!$B$4,D98&gt;'Parâmetros'!$B$5,E98&gt;'Parâmetros'!$B$6),"FORA DA REGRA","OK")))</f>
        <v/>
      </c>
      <c r="O98" s="24">
        <f>IF(A98="","",IF(OR(B98="",K98=""),"PREENCHER",IF(B98-K98&lt;'Parâmetros'!$B$7,"ANTECEDÊNCIA INSUFICIENTE","OK")))</f>
        <v/>
      </c>
      <c r="P98" s="24">
        <f>IF(A98="","",IF(COUNTIF($A$5:$A$124,A98)&gt;1,"CÓDIGO DUPLICADO",IF(OR(B98="",C98="",D98="",F98="",G98="",H98="",J98="",K98=""),"INCOMPLETO","OK")))</f>
        <v/>
      </c>
      <c r="Q98" s="25">
        <f>IF(A98="","",IF(OR(J98="Cancelada",J98="Recusada"),"Sem ação",IF(J98="Concluída","Arquivada",IF(P98&lt;&gt;"OK","Completar/revisar cadastro",IF(L98="CONFLITO",IF(J98="Confirmada","Manter e revisar concorrente","Revisar conflito"),IF(OR(M98&lt;&gt;"OK",N98&lt;&gt;"OK",O98&lt;&gt;"OK"),"Revisar regras",IF(B98&lt;'Parâmetros'!$B$2,"Atualizar situação",IF(J98="Solicitada","Pode confirmar","Acompanhar"))))))))</f>
        <v/>
      </c>
      <c r="R98" s="26" t="n"/>
      <c r="S98" s="27">
        <f>IF(AND(J98="Confirmada",B98&gt;='Parâmetros'!$B$2,C98&lt;&gt;""),B98+C98,"")</f>
        <v/>
      </c>
    </row>
    <row r="99" ht="27" customHeight="1">
      <c r="A99" s="17" t="n"/>
      <c r="B99" s="18" t="n"/>
      <c r="C99" s="39" t="n"/>
      <c r="D99" s="39" t="n"/>
      <c r="E99" s="20">
        <f>IF(OR(C99="",D99="",D99&lt;=C99),"",(D99-C99)*24)</f>
        <v/>
      </c>
      <c r="F99" s="17" t="n"/>
      <c r="G99" s="17" t="n"/>
      <c r="H99" s="21" t="n"/>
      <c r="I99" s="22">
        <f>IF(A99="","",'Parâmetros'!$B$3)</f>
        <v/>
      </c>
      <c r="J99" s="23" t="n"/>
      <c r="K99" s="18" t="n"/>
      <c r="L99" s="24">
        <f>IF(OR(B99="",C99="",D99="",J99="",D99&lt;=C99,OR(J99="Cancelada",J99="Recusada")),"",IF(SUMPRODUCT(($B$5:$B$124=B99)*($C$5:$C$124&lt;&gt;"")*($D$5:$D$124&lt;&gt;"")*($C$5:$C$124&lt;D99)*($D$5:$D$124&gt;C99)*($J$5:$J$124&lt;&gt;"Cancelada")*($J$5:$J$124&lt;&gt;"Recusada")*(ROW($B$5:$B$124)&lt;&gt;ROW(B99)))&gt;0,"CONFLITO","OK"))</f>
        <v/>
      </c>
      <c r="M99" s="24">
        <f>IF(A99="","",IF(H99="","PREENCHER",IF(OR(NOT(ISNUMBER(H99)),H99&lt;1),"REVISAR",IF(H99&gt;'Parâmetros'!$B$3,"EXCEDE","OK"))))</f>
        <v/>
      </c>
      <c r="N99" s="24">
        <f>IF(A99="","",IF(OR(C99="",D99=""),"PREENCHER",IF(OR(D99&lt;=C99,C99&lt;'Parâmetros'!$B$4,D99&gt;'Parâmetros'!$B$5,E99&gt;'Parâmetros'!$B$6),"FORA DA REGRA","OK")))</f>
        <v/>
      </c>
      <c r="O99" s="24">
        <f>IF(A99="","",IF(OR(B99="",K99=""),"PREENCHER",IF(B99-K99&lt;'Parâmetros'!$B$7,"ANTECEDÊNCIA INSUFICIENTE","OK")))</f>
        <v/>
      </c>
      <c r="P99" s="24">
        <f>IF(A99="","",IF(COUNTIF($A$5:$A$124,A99)&gt;1,"CÓDIGO DUPLICADO",IF(OR(B99="",C99="",D99="",F99="",G99="",H99="",J99="",K99=""),"INCOMPLETO","OK")))</f>
        <v/>
      </c>
      <c r="Q99" s="25">
        <f>IF(A99="","",IF(OR(J99="Cancelada",J99="Recusada"),"Sem ação",IF(J99="Concluída","Arquivada",IF(P99&lt;&gt;"OK","Completar/revisar cadastro",IF(L99="CONFLITO",IF(J99="Confirmada","Manter e revisar concorrente","Revisar conflito"),IF(OR(M99&lt;&gt;"OK",N99&lt;&gt;"OK",O99&lt;&gt;"OK"),"Revisar regras",IF(B99&lt;'Parâmetros'!$B$2,"Atualizar situação",IF(J99="Solicitada","Pode confirmar","Acompanhar"))))))))</f>
        <v/>
      </c>
      <c r="R99" s="26" t="n"/>
      <c r="S99" s="27">
        <f>IF(AND(J99="Confirmada",B99&gt;='Parâmetros'!$B$2,C99&lt;&gt;""),B99+C99,"")</f>
        <v/>
      </c>
    </row>
    <row r="100" ht="27" customHeight="1">
      <c r="A100" s="17" t="n"/>
      <c r="B100" s="18" t="n"/>
      <c r="C100" s="39" t="n"/>
      <c r="D100" s="39" t="n"/>
      <c r="E100" s="20">
        <f>IF(OR(C100="",D100="",D100&lt;=C100),"",(D100-C100)*24)</f>
        <v/>
      </c>
      <c r="F100" s="17" t="n"/>
      <c r="G100" s="17" t="n"/>
      <c r="H100" s="21" t="n"/>
      <c r="I100" s="22">
        <f>IF(A100="","",'Parâmetros'!$B$3)</f>
        <v/>
      </c>
      <c r="J100" s="23" t="n"/>
      <c r="K100" s="18" t="n"/>
      <c r="L100" s="24">
        <f>IF(OR(B100="",C100="",D100="",J100="",D100&lt;=C100,OR(J100="Cancelada",J100="Recusada")),"",IF(SUMPRODUCT(($B$5:$B$124=B100)*($C$5:$C$124&lt;&gt;"")*($D$5:$D$124&lt;&gt;"")*($C$5:$C$124&lt;D100)*($D$5:$D$124&gt;C100)*($J$5:$J$124&lt;&gt;"Cancelada")*($J$5:$J$124&lt;&gt;"Recusada")*(ROW($B$5:$B$124)&lt;&gt;ROW(B100)))&gt;0,"CONFLITO","OK"))</f>
        <v/>
      </c>
      <c r="M100" s="24">
        <f>IF(A100="","",IF(H100="","PREENCHER",IF(OR(NOT(ISNUMBER(H100)),H100&lt;1),"REVISAR",IF(H100&gt;'Parâmetros'!$B$3,"EXCEDE","OK"))))</f>
        <v/>
      </c>
      <c r="N100" s="24">
        <f>IF(A100="","",IF(OR(C100="",D100=""),"PREENCHER",IF(OR(D100&lt;=C100,C100&lt;'Parâmetros'!$B$4,D100&gt;'Parâmetros'!$B$5,E100&gt;'Parâmetros'!$B$6),"FORA DA REGRA","OK")))</f>
        <v/>
      </c>
      <c r="O100" s="24">
        <f>IF(A100="","",IF(OR(B100="",K100=""),"PREENCHER",IF(B100-K100&lt;'Parâmetros'!$B$7,"ANTECEDÊNCIA INSUFICIENTE","OK")))</f>
        <v/>
      </c>
      <c r="P100" s="24">
        <f>IF(A100="","",IF(COUNTIF($A$5:$A$124,A100)&gt;1,"CÓDIGO DUPLICADO",IF(OR(B100="",C100="",D100="",F100="",G100="",H100="",J100="",K100=""),"INCOMPLETO","OK")))</f>
        <v/>
      </c>
      <c r="Q100" s="25">
        <f>IF(A100="","",IF(OR(J100="Cancelada",J100="Recusada"),"Sem ação",IF(J100="Concluída","Arquivada",IF(P100&lt;&gt;"OK","Completar/revisar cadastro",IF(L100="CONFLITO",IF(J100="Confirmada","Manter e revisar concorrente","Revisar conflito"),IF(OR(M100&lt;&gt;"OK",N100&lt;&gt;"OK",O100&lt;&gt;"OK"),"Revisar regras",IF(B100&lt;'Parâmetros'!$B$2,"Atualizar situação",IF(J100="Solicitada","Pode confirmar","Acompanhar"))))))))</f>
        <v/>
      </c>
      <c r="R100" s="26" t="n"/>
      <c r="S100" s="27">
        <f>IF(AND(J100="Confirmada",B100&gt;='Parâmetros'!$B$2,C100&lt;&gt;""),B100+C100,"")</f>
        <v/>
      </c>
    </row>
    <row r="101" ht="27" customHeight="1">
      <c r="A101" s="17" t="n"/>
      <c r="B101" s="18" t="n"/>
      <c r="C101" s="39" t="n"/>
      <c r="D101" s="39" t="n"/>
      <c r="E101" s="20">
        <f>IF(OR(C101="",D101="",D101&lt;=C101),"",(D101-C101)*24)</f>
        <v/>
      </c>
      <c r="F101" s="17" t="n"/>
      <c r="G101" s="17" t="n"/>
      <c r="H101" s="21" t="n"/>
      <c r="I101" s="22">
        <f>IF(A101="","",'Parâmetros'!$B$3)</f>
        <v/>
      </c>
      <c r="J101" s="23" t="n"/>
      <c r="K101" s="18" t="n"/>
      <c r="L101" s="24">
        <f>IF(OR(B101="",C101="",D101="",J101="",D101&lt;=C101,OR(J101="Cancelada",J101="Recusada")),"",IF(SUMPRODUCT(($B$5:$B$124=B101)*($C$5:$C$124&lt;&gt;"")*($D$5:$D$124&lt;&gt;"")*($C$5:$C$124&lt;D101)*($D$5:$D$124&gt;C101)*($J$5:$J$124&lt;&gt;"Cancelada")*($J$5:$J$124&lt;&gt;"Recusada")*(ROW($B$5:$B$124)&lt;&gt;ROW(B101)))&gt;0,"CONFLITO","OK"))</f>
        <v/>
      </c>
      <c r="M101" s="24">
        <f>IF(A101="","",IF(H101="","PREENCHER",IF(OR(NOT(ISNUMBER(H101)),H101&lt;1),"REVISAR",IF(H101&gt;'Parâmetros'!$B$3,"EXCEDE","OK"))))</f>
        <v/>
      </c>
      <c r="N101" s="24">
        <f>IF(A101="","",IF(OR(C101="",D101=""),"PREENCHER",IF(OR(D101&lt;=C101,C101&lt;'Parâmetros'!$B$4,D101&gt;'Parâmetros'!$B$5,E101&gt;'Parâmetros'!$B$6),"FORA DA REGRA","OK")))</f>
        <v/>
      </c>
      <c r="O101" s="24">
        <f>IF(A101="","",IF(OR(B101="",K101=""),"PREENCHER",IF(B101-K101&lt;'Parâmetros'!$B$7,"ANTECEDÊNCIA INSUFICIENTE","OK")))</f>
        <v/>
      </c>
      <c r="P101" s="24">
        <f>IF(A101="","",IF(COUNTIF($A$5:$A$124,A101)&gt;1,"CÓDIGO DUPLICADO",IF(OR(B101="",C101="",D101="",F101="",G101="",H101="",J101="",K101=""),"INCOMPLETO","OK")))</f>
        <v/>
      </c>
      <c r="Q101" s="25">
        <f>IF(A101="","",IF(OR(J101="Cancelada",J101="Recusada"),"Sem ação",IF(J101="Concluída","Arquivada",IF(P101&lt;&gt;"OK","Completar/revisar cadastro",IF(L101="CONFLITO",IF(J101="Confirmada","Manter e revisar concorrente","Revisar conflito"),IF(OR(M101&lt;&gt;"OK",N101&lt;&gt;"OK",O101&lt;&gt;"OK"),"Revisar regras",IF(B101&lt;'Parâmetros'!$B$2,"Atualizar situação",IF(J101="Solicitada","Pode confirmar","Acompanhar"))))))))</f>
        <v/>
      </c>
      <c r="R101" s="26" t="n"/>
      <c r="S101" s="27">
        <f>IF(AND(J101="Confirmada",B101&gt;='Parâmetros'!$B$2,C101&lt;&gt;""),B101+C101,"")</f>
        <v/>
      </c>
    </row>
    <row r="102" ht="27" customHeight="1">
      <c r="A102" s="17" t="n"/>
      <c r="B102" s="18" t="n"/>
      <c r="C102" s="39" t="n"/>
      <c r="D102" s="39" t="n"/>
      <c r="E102" s="20">
        <f>IF(OR(C102="",D102="",D102&lt;=C102),"",(D102-C102)*24)</f>
        <v/>
      </c>
      <c r="F102" s="17" t="n"/>
      <c r="G102" s="17" t="n"/>
      <c r="H102" s="21" t="n"/>
      <c r="I102" s="22">
        <f>IF(A102="","",'Parâmetros'!$B$3)</f>
        <v/>
      </c>
      <c r="J102" s="23" t="n"/>
      <c r="K102" s="18" t="n"/>
      <c r="L102" s="24">
        <f>IF(OR(B102="",C102="",D102="",J102="",D102&lt;=C102,OR(J102="Cancelada",J102="Recusada")),"",IF(SUMPRODUCT(($B$5:$B$124=B102)*($C$5:$C$124&lt;&gt;"")*($D$5:$D$124&lt;&gt;"")*($C$5:$C$124&lt;D102)*($D$5:$D$124&gt;C102)*($J$5:$J$124&lt;&gt;"Cancelada")*($J$5:$J$124&lt;&gt;"Recusada")*(ROW($B$5:$B$124)&lt;&gt;ROW(B102)))&gt;0,"CONFLITO","OK"))</f>
        <v/>
      </c>
      <c r="M102" s="24">
        <f>IF(A102="","",IF(H102="","PREENCHER",IF(OR(NOT(ISNUMBER(H102)),H102&lt;1),"REVISAR",IF(H102&gt;'Parâmetros'!$B$3,"EXCEDE","OK"))))</f>
        <v/>
      </c>
      <c r="N102" s="24">
        <f>IF(A102="","",IF(OR(C102="",D102=""),"PREENCHER",IF(OR(D102&lt;=C102,C102&lt;'Parâmetros'!$B$4,D102&gt;'Parâmetros'!$B$5,E102&gt;'Parâmetros'!$B$6),"FORA DA REGRA","OK")))</f>
        <v/>
      </c>
      <c r="O102" s="24">
        <f>IF(A102="","",IF(OR(B102="",K102=""),"PREENCHER",IF(B102-K102&lt;'Parâmetros'!$B$7,"ANTECEDÊNCIA INSUFICIENTE","OK")))</f>
        <v/>
      </c>
      <c r="P102" s="24">
        <f>IF(A102="","",IF(COUNTIF($A$5:$A$124,A102)&gt;1,"CÓDIGO DUPLICADO",IF(OR(B102="",C102="",D102="",F102="",G102="",H102="",J102="",K102=""),"INCOMPLETO","OK")))</f>
        <v/>
      </c>
      <c r="Q102" s="25">
        <f>IF(A102="","",IF(OR(J102="Cancelada",J102="Recusada"),"Sem ação",IF(J102="Concluída","Arquivada",IF(P102&lt;&gt;"OK","Completar/revisar cadastro",IF(L102="CONFLITO",IF(J102="Confirmada","Manter e revisar concorrente","Revisar conflito"),IF(OR(M102&lt;&gt;"OK",N102&lt;&gt;"OK",O102&lt;&gt;"OK"),"Revisar regras",IF(B102&lt;'Parâmetros'!$B$2,"Atualizar situação",IF(J102="Solicitada","Pode confirmar","Acompanhar"))))))))</f>
        <v/>
      </c>
      <c r="R102" s="26" t="n"/>
      <c r="S102" s="27">
        <f>IF(AND(J102="Confirmada",B102&gt;='Parâmetros'!$B$2,C102&lt;&gt;""),B102+C102,"")</f>
        <v/>
      </c>
    </row>
    <row r="103" ht="27" customHeight="1">
      <c r="A103" s="17" t="n"/>
      <c r="B103" s="18" t="n"/>
      <c r="C103" s="39" t="n"/>
      <c r="D103" s="39" t="n"/>
      <c r="E103" s="20">
        <f>IF(OR(C103="",D103="",D103&lt;=C103),"",(D103-C103)*24)</f>
        <v/>
      </c>
      <c r="F103" s="17" t="n"/>
      <c r="G103" s="17" t="n"/>
      <c r="H103" s="21" t="n"/>
      <c r="I103" s="22">
        <f>IF(A103="","",'Parâmetros'!$B$3)</f>
        <v/>
      </c>
      <c r="J103" s="23" t="n"/>
      <c r="K103" s="18" t="n"/>
      <c r="L103" s="24">
        <f>IF(OR(B103="",C103="",D103="",J103="",D103&lt;=C103,OR(J103="Cancelada",J103="Recusada")),"",IF(SUMPRODUCT(($B$5:$B$124=B103)*($C$5:$C$124&lt;&gt;"")*($D$5:$D$124&lt;&gt;"")*($C$5:$C$124&lt;D103)*($D$5:$D$124&gt;C103)*($J$5:$J$124&lt;&gt;"Cancelada")*($J$5:$J$124&lt;&gt;"Recusada")*(ROW($B$5:$B$124)&lt;&gt;ROW(B103)))&gt;0,"CONFLITO","OK"))</f>
        <v/>
      </c>
      <c r="M103" s="24">
        <f>IF(A103="","",IF(H103="","PREENCHER",IF(OR(NOT(ISNUMBER(H103)),H103&lt;1),"REVISAR",IF(H103&gt;'Parâmetros'!$B$3,"EXCEDE","OK"))))</f>
        <v/>
      </c>
      <c r="N103" s="24">
        <f>IF(A103="","",IF(OR(C103="",D103=""),"PREENCHER",IF(OR(D103&lt;=C103,C103&lt;'Parâmetros'!$B$4,D103&gt;'Parâmetros'!$B$5,E103&gt;'Parâmetros'!$B$6),"FORA DA REGRA","OK")))</f>
        <v/>
      </c>
      <c r="O103" s="24">
        <f>IF(A103="","",IF(OR(B103="",K103=""),"PREENCHER",IF(B103-K103&lt;'Parâmetros'!$B$7,"ANTECEDÊNCIA INSUFICIENTE","OK")))</f>
        <v/>
      </c>
      <c r="P103" s="24">
        <f>IF(A103="","",IF(COUNTIF($A$5:$A$124,A103)&gt;1,"CÓDIGO DUPLICADO",IF(OR(B103="",C103="",D103="",F103="",G103="",H103="",J103="",K103=""),"INCOMPLETO","OK")))</f>
        <v/>
      </c>
      <c r="Q103" s="25">
        <f>IF(A103="","",IF(OR(J103="Cancelada",J103="Recusada"),"Sem ação",IF(J103="Concluída","Arquivada",IF(P103&lt;&gt;"OK","Completar/revisar cadastro",IF(L103="CONFLITO",IF(J103="Confirmada","Manter e revisar concorrente","Revisar conflito"),IF(OR(M103&lt;&gt;"OK",N103&lt;&gt;"OK",O103&lt;&gt;"OK"),"Revisar regras",IF(B103&lt;'Parâmetros'!$B$2,"Atualizar situação",IF(J103="Solicitada","Pode confirmar","Acompanhar"))))))))</f>
        <v/>
      </c>
      <c r="R103" s="26" t="n"/>
      <c r="S103" s="27">
        <f>IF(AND(J103="Confirmada",B103&gt;='Parâmetros'!$B$2,C103&lt;&gt;""),B103+C103,"")</f>
        <v/>
      </c>
    </row>
    <row r="104" ht="27" customHeight="1">
      <c r="A104" s="17" t="n"/>
      <c r="B104" s="18" t="n"/>
      <c r="C104" s="39" t="n"/>
      <c r="D104" s="39" t="n"/>
      <c r="E104" s="20">
        <f>IF(OR(C104="",D104="",D104&lt;=C104),"",(D104-C104)*24)</f>
        <v/>
      </c>
      <c r="F104" s="17" t="n"/>
      <c r="G104" s="17" t="n"/>
      <c r="H104" s="21" t="n"/>
      <c r="I104" s="22">
        <f>IF(A104="","",'Parâmetros'!$B$3)</f>
        <v/>
      </c>
      <c r="J104" s="23" t="n"/>
      <c r="K104" s="18" t="n"/>
      <c r="L104" s="24">
        <f>IF(OR(B104="",C104="",D104="",J104="",D104&lt;=C104,OR(J104="Cancelada",J104="Recusada")),"",IF(SUMPRODUCT(($B$5:$B$124=B104)*($C$5:$C$124&lt;&gt;"")*($D$5:$D$124&lt;&gt;"")*($C$5:$C$124&lt;D104)*($D$5:$D$124&gt;C104)*($J$5:$J$124&lt;&gt;"Cancelada")*($J$5:$J$124&lt;&gt;"Recusada")*(ROW($B$5:$B$124)&lt;&gt;ROW(B104)))&gt;0,"CONFLITO","OK"))</f>
        <v/>
      </c>
      <c r="M104" s="24">
        <f>IF(A104="","",IF(H104="","PREENCHER",IF(OR(NOT(ISNUMBER(H104)),H104&lt;1),"REVISAR",IF(H104&gt;'Parâmetros'!$B$3,"EXCEDE","OK"))))</f>
        <v/>
      </c>
      <c r="N104" s="24">
        <f>IF(A104="","",IF(OR(C104="",D104=""),"PREENCHER",IF(OR(D104&lt;=C104,C104&lt;'Parâmetros'!$B$4,D104&gt;'Parâmetros'!$B$5,E104&gt;'Parâmetros'!$B$6),"FORA DA REGRA","OK")))</f>
        <v/>
      </c>
      <c r="O104" s="24">
        <f>IF(A104="","",IF(OR(B104="",K104=""),"PREENCHER",IF(B104-K104&lt;'Parâmetros'!$B$7,"ANTECEDÊNCIA INSUFICIENTE","OK")))</f>
        <v/>
      </c>
      <c r="P104" s="24">
        <f>IF(A104="","",IF(COUNTIF($A$5:$A$124,A104)&gt;1,"CÓDIGO DUPLICADO",IF(OR(B104="",C104="",D104="",F104="",G104="",H104="",J104="",K104=""),"INCOMPLETO","OK")))</f>
        <v/>
      </c>
      <c r="Q104" s="25">
        <f>IF(A104="","",IF(OR(J104="Cancelada",J104="Recusada"),"Sem ação",IF(J104="Concluída","Arquivada",IF(P104&lt;&gt;"OK","Completar/revisar cadastro",IF(L104="CONFLITO",IF(J104="Confirmada","Manter e revisar concorrente","Revisar conflito"),IF(OR(M104&lt;&gt;"OK",N104&lt;&gt;"OK",O104&lt;&gt;"OK"),"Revisar regras",IF(B104&lt;'Parâmetros'!$B$2,"Atualizar situação",IF(J104="Solicitada","Pode confirmar","Acompanhar"))))))))</f>
        <v/>
      </c>
      <c r="R104" s="26" t="n"/>
      <c r="S104" s="27">
        <f>IF(AND(J104="Confirmada",B104&gt;='Parâmetros'!$B$2,C104&lt;&gt;""),B104+C104,"")</f>
        <v/>
      </c>
    </row>
    <row r="105" ht="27" customHeight="1">
      <c r="A105" s="17" t="n"/>
      <c r="B105" s="18" t="n"/>
      <c r="C105" s="39" t="n"/>
      <c r="D105" s="39" t="n"/>
      <c r="E105" s="20">
        <f>IF(OR(C105="",D105="",D105&lt;=C105),"",(D105-C105)*24)</f>
        <v/>
      </c>
      <c r="F105" s="17" t="n"/>
      <c r="G105" s="17" t="n"/>
      <c r="H105" s="21" t="n"/>
      <c r="I105" s="22">
        <f>IF(A105="","",'Parâmetros'!$B$3)</f>
        <v/>
      </c>
      <c r="J105" s="23" t="n"/>
      <c r="K105" s="18" t="n"/>
      <c r="L105" s="24">
        <f>IF(OR(B105="",C105="",D105="",J105="",D105&lt;=C105,OR(J105="Cancelada",J105="Recusada")),"",IF(SUMPRODUCT(($B$5:$B$124=B105)*($C$5:$C$124&lt;&gt;"")*($D$5:$D$124&lt;&gt;"")*($C$5:$C$124&lt;D105)*($D$5:$D$124&gt;C105)*($J$5:$J$124&lt;&gt;"Cancelada")*($J$5:$J$124&lt;&gt;"Recusada")*(ROW($B$5:$B$124)&lt;&gt;ROW(B105)))&gt;0,"CONFLITO","OK"))</f>
        <v/>
      </c>
      <c r="M105" s="24">
        <f>IF(A105="","",IF(H105="","PREENCHER",IF(OR(NOT(ISNUMBER(H105)),H105&lt;1),"REVISAR",IF(H105&gt;'Parâmetros'!$B$3,"EXCEDE","OK"))))</f>
        <v/>
      </c>
      <c r="N105" s="24">
        <f>IF(A105="","",IF(OR(C105="",D105=""),"PREENCHER",IF(OR(D105&lt;=C105,C105&lt;'Parâmetros'!$B$4,D105&gt;'Parâmetros'!$B$5,E105&gt;'Parâmetros'!$B$6),"FORA DA REGRA","OK")))</f>
        <v/>
      </c>
      <c r="O105" s="24">
        <f>IF(A105="","",IF(OR(B105="",K105=""),"PREENCHER",IF(B105-K105&lt;'Parâmetros'!$B$7,"ANTECEDÊNCIA INSUFICIENTE","OK")))</f>
        <v/>
      </c>
      <c r="P105" s="24">
        <f>IF(A105="","",IF(COUNTIF($A$5:$A$124,A105)&gt;1,"CÓDIGO DUPLICADO",IF(OR(B105="",C105="",D105="",F105="",G105="",H105="",J105="",K105=""),"INCOMPLETO","OK")))</f>
        <v/>
      </c>
      <c r="Q105" s="25">
        <f>IF(A105="","",IF(OR(J105="Cancelada",J105="Recusada"),"Sem ação",IF(J105="Concluída","Arquivada",IF(P105&lt;&gt;"OK","Completar/revisar cadastro",IF(L105="CONFLITO",IF(J105="Confirmada","Manter e revisar concorrente","Revisar conflito"),IF(OR(M105&lt;&gt;"OK",N105&lt;&gt;"OK",O105&lt;&gt;"OK"),"Revisar regras",IF(B105&lt;'Parâmetros'!$B$2,"Atualizar situação",IF(J105="Solicitada","Pode confirmar","Acompanhar"))))))))</f>
        <v/>
      </c>
      <c r="R105" s="26" t="n"/>
      <c r="S105" s="27">
        <f>IF(AND(J105="Confirmada",B105&gt;='Parâmetros'!$B$2,C105&lt;&gt;""),B105+C105,"")</f>
        <v/>
      </c>
    </row>
    <row r="106" ht="27" customHeight="1">
      <c r="A106" s="17" t="n"/>
      <c r="B106" s="18" t="n"/>
      <c r="C106" s="39" t="n"/>
      <c r="D106" s="39" t="n"/>
      <c r="E106" s="20">
        <f>IF(OR(C106="",D106="",D106&lt;=C106),"",(D106-C106)*24)</f>
        <v/>
      </c>
      <c r="F106" s="17" t="n"/>
      <c r="G106" s="17" t="n"/>
      <c r="H106" s="21" t="n"/>
      <c r="I106" s="22">
        <f>IF(A106="","",'Parâmetros'!$B$3)</f>
        <v/>
      </c>
      <c r="J106" s="23" t="n"/>
      <c r="K106" s="18" t="n"/>
      <c r="L106" s="24">
        <f>IF(OR(B106="",C106="",D106="",J106="",D106&lt;=C106,OR(J106="Cancelada",J106="Recusada")),"",IF(SUMPRODUCT(($B$5:$B$124=B106)*($C$5:$C$124&lt;&gt;"")*($D$5:$D$124&lt;&gt;"")*($C$5:$C$124&lt;D106)*($D$5:$D$124&gt;C106)*($J$5:$J$124&lt;&gt;"Cancelada")*($J$5:$J$124&lt;&gt;"Recusada")*(ROW($B$5:$B$124)&lt;&gt;ROW(B106)))&gt;0,"CONFLITO","OK"))</f>
        <v/>
      </c>
      <c r="M106" s="24">
        <f>IF(A106="","",IF(H106="","PREENCHER",IF(OR(NOT(ISNUMBER(H106)),H106&lt;1),"REVISAR",IF(H106&gt;'Parâmetros'!$B$3,"EXCEDE","OK"))))</f>
        <v/>
      </c>
      <c r="N106" s="24">
        <f>IF(A106="","",IF(OR(C106="",D106=""),"PREENCHER",IF(OR(D106&lt;=C106,C106&lt;'Parâmetros'!$B$4,D106&gt;'Parâmetros'!$B$5,E106&gt;'Parâmetros'!$B$6),"FORA DA REGRA","OK")))</f>
        <v/>
      </c>
      <c r="O106" s="24">
        <f>IF(A106="","",IF(OR(B106="",K106=""),"PREENCHER",IF(B106-K106&lt;'Parâmetros'!$B$7,"ANTECEDÊNCIA INSUFICIENTE","OK")))</f>
        <v/>
      </c>
      <c r="P106" s="24">
        <f>IF(A106="","",IF(COUNTIF($A$5:$A$124,A106)&gt;1,"CÓDIGO DUPLICADO",IF(OR(B106="",C106="",D106="",F106="",G106="",H106="",J106="",K106=""),"INCOMPLETO","OK")))</f>
        <v/>
      </c>
      <c r="Q106" s="25">
        <f>IF(A106="","",IF(OR(J106="Cancelada",J106="Recusada"),"Sem ação",IF(J106="Concluída","Arquivada",IF(P106&lt;&gt;"OK","Completar/revisar cadastro",IF(L106="CONFLITO",IF(J106="Confirmada","Manter e revisar concorrente","Revisar conflito"),IF(OR(M106&lt;&gt;"OK",N106&lt;&gt;"OK",O106&lt;&gt;"OK"),"Revisar regras",IF(B106&lt;'Parâmetros'!$B$2,"Atualizar situação",IF(J106="Solicitada","Pode confirmar","Acompanhar"))))))))</f>
        <v/>
      </c>
      <c r="R106" s="26" t="n"/>
      <c r="S106" s="27">
        <f>IF(AND(J106="Confirmada",B106&gt;='Parâmetros'!$B$2,C106&lt;&gt;""),B106+C106,"")</f>
        <v/>
      </c>
    </row>
    <row r="107" ht="27" customHeight="1">
      <c r="A107" s="17" t="n"/>
      <c r="B107" s="18" t="n"/>
      <c r="C107" s="39" t="n"/>
      <c r="D107" s="39" t="n"/>
      <c r="E107" s="20">
        <f>IF(OR(C107="",D107="",D107&lt;=C107),"",(D107-C107)*24)</f>
        <v/>
      </c>
      <c r="F107" s="17" t="n"/>
      <c r="G107" s="17" t="n"/>
      <c r="H107" s="21" t="n"/>
      <c r="I107" s="22">
        <f>IF(A107="","",'Parâmetros'!$B$3)</f>
        <v/>
      </c>
      <c r="J107" s="23" t="n"/>
      <c r="K107" s="18" t="n"/>
      <c r="L107" s="24">
        <f>IF(OR(B107="",C107="",D107="",J107="",D107&lt;=C107,OR(J107="Cancelada",J107="Recusada")),"",IF(SUMPRODUCT(($B$5:$B$124=B107)*($C$5:$C$124&lt;&gt;"")*($D$5:$D$124&lt;&gt;"")*($C$5:$C$124&lt;D107)*($D$5:$D$124&gt;C107)*($J$5:$J$124&lt;&gt;"Cancelada")*($J$5:$J$124&lt;&gt;"Recusada")*(ROW($B$5:$B$124)&lt;&gt;ROW(B107)))&gt;0,"CONFLITO","OK"))</f>
        <v/>
      </c>
      <c r="M107" s="24">
        <f>IF(A107="","",IF(H107="","PREENCHER",IF(OR(NOT(ISNUMBER(H107)),H107&lt;1),"REVISAR",IF(H107&gt;'Parâmetros'!$B$3,"EXCEDE","OK"))))</f>
        <v/>
      </c>
      <c r="N107" s="24">
        <f>IF(A107="","",IF(OR(C107="",D107=""),"PREENCHER",IF(OR(D107&lt;=C107,C107&lt;'Parâmetros'!$B$4,D107&gt;'Parâmetros'!$B$5,E107&gt;'Parâmetros'!$B$6),"FORA DA REGRA","OK")))</f>
        <v/>
      </c>
      <c r="O107" s="24">
        <f>IF(A107="","",IF(OR(B107="",K107=""),"PREENCHER",IF(B107-K107&lt;'Parâmetros'!$B$7,"ANTECEDÊNCIA INSUFICIENTE","OK")))</f>
        <v/>
      </c>
      <c r="P107" s="24">
        <f>IF(A107="","",IF(COUNTIF($A$5:$A$124,A107)&gt;1,"CÓDIGO DUPLICADO",IF(OR(B107="",C107="",D107="",F107="",G107="",H107="",J107="",K107=""),"INCOMPLETO","OK")))</f>
        <v/>
      </c>
      <c r="Q107" s="25">
        <f>IF(A107="","",IF(OR(J107="Cancelada",J107="Recusada"),"Sem ação",IF(J107="Concluída","Arquivada",IF(P107&lt;&gt;"OK","Completar/revisar cadastro",IF(L107="CONFLITO",IF(J107="Confirmada","Manter e revisar concorrente","Revisar conflito"),IF(OR(M107&lt;&gt;"OK",N107&lt;&gt;"OK",O107&lt;&gt;"OK"),"Revisar regras",IF(B107&lt;'Parâmetros'!$B$2,"Atualizar situação",IF(J107="Solicitada","Pode confirmar","Acompanhar"))))))))</f>
        <v/>
      </c>
      <c r="R107" s="26" t="n"/>
      <c r="S107" s="27">
        <f>IF(AND(J107="Confirmada",B107&gt;='Parâmetros'!$B$2,C107&lt;&gt;""),B107+C107,"")</f>
        <v/>
      </c>
    </row>
    <row r="108" ht="27" customHeight="1">
      <c r="A108" s="17" t="n"/>
      <c r="B108" s="18" t="n"/>
      <c r="C108" s="39" t="n"/>
      <c r="D108" s="39" t="n"/>
      <c r="E108" s="20">
        <f>IF(OR(C108="",D108="",D108&lt;=C108),"",(D108-C108)*24)</f>
        <v/>
      </c>
      <c r="F108" s="17" t="n"/>
      <c r="G108" s="17" t="n"/>
      <c r="H108" s="21" t="n"/>
      <c r="I108" s="22">
        <f>IF(A108="","",'Parâmetros'!$B$3)</f>
        <v/>
      </c>
      <c r="J108" s="23" t="n"/>
      <c r="K108" s="18" t="n"/>
      <c r="L108" s="24">
        <f>IF(OR(B108="",C108="",D108="",J108="",D108&lt;=C108,OR(J108="Cancelada",J108="Recusada")),"",IF(SUMPRODUCT(($B$5:$B$124=B108)*($C$5:$C$124&lt;&gt;"")*($D$5:$D$124&lt;&gt;"")*($C$5:$C$124&lt;D108)*($D$5:$D$124&gt;C108)*($J$5:$J$124&lt;&gt;"Cancelada")*($J$5:$J$124&lt;&gt;"Recusada")*(ROW($B$5:$B$124)&lt;&gt;ROW(B108)))&gt;0,"CONFLITO","OK"))</f>
        <v/>
      </c>
      <c r="M108" s="24">
        <f>IF(A108="","",IF(H108="","PREENCHER",IF(OR(NOT(ISNUMBER(H108)),H108&lt;1),"REVISAR",IF(H108&gt;'Parâmetros'!$B$3,"EXCEDE","OK"))))</f>
        <v/>
      </c>
      <c r="N108" s="24">
        <f>IF(A108="","",IF(OR(C108="",D108=""),"PREENCHER",IF(OR(D108&lt;=C108,C108&lt;'Parâmetros'!$B$4,D108&gt;'Parâmetros'!$B$5,E108&gt;'Parâmetros'!$B$6),"FORA DA REGRA","OK")))</f>
        <v/>
      </c>
      <c r="O108" s="24">
        <f>IF(A108="","",IF(OR(B108="",K108=""),"PREENCHER",IF(B108-K108&lt;'Parâmetros'!$B$7,"ANTECEDÊNCIA INSUFICIENTE","OK")))</f>
        <v/>
      </c>
      <c r="P108" s="24">
        <f>IF(A108="","",IF(COUNTIF($A$5:$A$124,A108)&gt;1,"CÓDIGO DUPLICADO",IF(OR(B108="",C108="",D108="",F108="",G108="",H108="",J108="",K108=""),"INCOMPLETO","OK")))</f>
        <v/>
      </c>
      <c r="Q108" s="25">
        <f>IF(A108="","",IF(OR(J108="Cancelada",J108="Recusada"),"Sem ação",IF(J108="Concluída","Arquivada",IF(P108&lt;&gt;"OK","Completar/revisar cadastro",IF(L108="CONFLITO",IF(J108="Confirmada","Manter e revisar concorrente","Revisar conflito"),IF(OR(M108&lt;&gt;"OK",N108&lt;&gt;"OK",O108&lt;&gt;"OK"),"Revisar regras",IF(B108&lt;'Parâmetros'!$B$2,"Atualizar situação",IF(J108="Solicitada","Pode confirmar","Acompanhar"))))))))</f>
        <v/>
      </c>
      <c r="R108" s="26" t="n"/>
      <c r="S108" s="27">
        <f>IF(AND(J108="Confirmada",B108&gt;='Parâmetros'!$B$2,C108&lt;&gt;""),B108+C108,"")</f>
        <v/>
      </c>
    </row>
    <row r="109" ht="27" customHeight="1">
      <c r="A109" s="17" t="n"/>
      <c r="B109" s="18" t="n"/>
      <c r="C109" s="39" t="n"/>
      <c r="D109" s="39" t="n"/>
      <c r="E109" s="20">
        <f>IF(OR(C109="",D109="",D109&lt;=C109),"",(D109-C109)*24)</f>
        <v/>
      </c>
      <c r="F109" s="17" t="n"/>
      <c r="G109" s="17" t="n"/>
      <c r="H109" s="21" t="n"/>
      <c r="I109" s="22">
        <f>IF(A109="","",'Parâmetros'!$B$3)</f>
        <v/>
      </c>
      <c r="J109" s="23" t="n"/>
      <c r="K109" s="18" t="n"/>
      <c r="L109" s="24">
        <f>IF(OR(B109="",C109="",D109="",J109="",D109&lt;=C109,OR(J109="Cancelada",J109="Recusada")),"",IF(SUMPRODUCT(($B$5:$B$124=B109)*($C$5:$C$124&lt;&gt;"")*($D$5:$D$124&lt;&gt;"")*($C$5:$C$124&lt;D109)*($D$5:$D$124&gt;C109)*($J$5:$J$124&lt;&gt;"Cancelada")*($J$5:$J$124&lt;&gt;"Recusada")*(ROW($B$5:$B$124)&lt;&gt;ROW(B109)))&gt;0,"CONFLITO","OK"))</f>
        <v/>
      </c>
      <c r="M109" s="24">
        <f>IF(A109="","",IF(H109="","PREENCHER",IF(OR(NOT(ISNUMBER(H109)),H109&lt;1),"REVISAR",IF(H109&gt;'Parâmetros'!$B$3,"EXCEDE","OK"))))</f>
        <v/>
      </c>
      <c r="N109" s="24">
        <f>IF(A109="","",IF(OR(C109="",D109=""),"PREENCHER",IF(OR(D109&lt;=C109,C109&lt;'Parâmetros'!$B$4,D109&gt;'Parâmetros'!$B$5,E109&gt;'Parâmetros'!$B$6),"FORA DA REGRA","OK")))</f>
        <v/>
      </c>
      <c r="O109" s="24">
        <f>IF(A109="","",IF(OR(B109="",K109=""),"PREENCHER",IF(B109-K109&lt;'Parâmetros'!$B$7,"ANTECEDÊNCIA INSUFICIENTE","OK")))</f>
        <v/>
      </c>
      <c r="P109" s="24">
        <f>IF(A109="","",IF(COUNTIF($A$5:$A$124,A109)&gt;1,"CÓDIGO DUPLICADO",IF(OR(B109="",C109="",D109="",F109="",G109="",H109="",J109="",K109=""),"INCOMPLETO","OK")))</f>
        <v/>
      </c>
      <c r="Q109" s="25">
        <f>IF(A109="","",IF(OR(J109="Cancelada",J109="Recusada"),"Sem ação",IF(J109="Concluída","Arquivada",IF(P109&lt;&gt;"OK","Completar/revisar cadastro",IF(L109="CONFLITO",IF(J109="Confirmada","Manter e revisar concorrente","Revisar conflito"),IF(OR(M109&lt;&gt;"OK",N109&lt;&gt;"OK",O109&lt;&gt;"OK"),"Revisar regras",IF(B109&lt;'Parâmetros'!$B$2,"Atualizar situação",IF(J109="Solicitada","Pode confirmar","Acompanhar"))))))))</f>
        <v/>
      </c>
      <c r="R109" s="26" t="n"/>
      <c r="S109" s="27">
        <f>IF(AND(J109="Confirmada",B109&gt;='Parâmetros'!$B$2,C109&lt;&gt;""),B109+C109,"")</f>
        <v/>
      </c>
    </row>
    <row r="110" ht="27" customHeight="1">
      <c r="A110" s="17" t="n"/>
      <c r="B110" s="18" t="n"/>
      <c r="C110" s="39" t="n"/>
      <c r="D110" s="39" t="n"/>
      <c r="E110" s="20">
        <f>IF(OR(C110="",D110="",D110&lt;=C110),"",(D110-C110)*24)</f>
        <v/>
      </c>
      <c r="F110" s="17" t="n"/>
      <c r="G110" s="17" t="n"/>
      <c r="H110" s="21" t="n"/>
      <c r="I110" s="22">
        <f>IF(A110="","",'Parâmetros'!$B$3)</f>
        <v/>
      </c>
      <c r="J110" s="23" t="n"/>
      <c r="K110" s="18" t="n"/>
      <c r="L110" s="24">
        <f>IF(OR(B110="",C110="",D110="",J110="",D110&lt;=C110,OR(J110="Cancelada",J110="Recusada")),"",IF(SUMPRODUCT(($B$5:$B$124=B110)*($C$5:$C$124&lt;&gt;"")*($D$5:$D$124&lt;&gt;"")*($C$5:$C$124&lt;D110)*($D$5:$D$124&gt;C110)*($J$5:$J$124&lt;&gt;"Cancelada")*($J$5:$J$124&lt;&gt;"Recusada")*(ROW($B$5:$B$124)&lt;&gt;ROW(B110)))&gt;0,"CONFLITO","OK"))</f>
        <v/>
      </c>
      <c r="M110" s="24">
        <f>IF(A110="","",IF(H110="","PREENCHER",IF(OR(NOT(ISNUMBER(H110)),H110&lt;1),"REVISAR",IF(H110&gt;'Parâmetros'!$B$3,"EXCEDE","OK"))))</f>
        <v/>
      </c>
      <c r="N110" s="24">
        <f>IF(A110="","",IF(OR(C110="",D110=""),"PREENCHER",IF(OR(D110&lt;=C110,C110&lt;'Parâmetros'!$B$4,D110&gt;'Parâmetros'!$B$5,E110&gt;'Parâmetros'!$B$6),"FORA DA REGRA","OK")))</f>
        <v/>
      </c>
      <c r="O110" s="24">
        <f>IF(A110="","",IF(OR(B110="",K110=""),"PREENCHER",IF(B110-K110&lt;'Parâmetros'!$B$7,"ANTECEDÊNCIA INSUFICIENTE","OK")))</f>
        <v/>
      </c>
      <c r="P110" s="24">
        <f>IF(A110="","",IF(COUNTIF($A$5:$A$124,A110)&gt;1,"CÓDIGO DUPLICADO",IF(OR(B110="",C110="",D110="",F110="",G110="",H110="",J110="",K110=""),"INCOMPLETO","OK")))</f>
        <v/>
      </c>
      <c r="Q110" s="25">
        <f>IF(A110="","",IF(OR(J110="Cancelada",J110="Recusada"),"Sem ação",IF(J110="Concluída","Arquivada",IF(P110&lt;&gt;"OK","Completar/revisar cadastro",IF(L110="CONFLITO",IF(J110="Confirmada","Manter e revisar concorrente","Revisar conflito"),IF(OR(M110&lt;&gt;"OK",N110&lt;&gt;"OK",O110&lt;&gt;"OK"),"Revisar regras",IF(B110&lt;'Parâmetros'!$B$2,"Atualizar situação",IF(J110="Solicitada","Pode confirmar","Acompanhar"))))))))</f>
        <v/>
      </c>
      <c r="R110" s="26" t="n"/>
      <c r="S110" s="27">
        <f>IF(AND(J110="Confirmada",B110&gt;='Parâmetros'!$B$2,C110&lt;&gt;""),B110+C110,"")</f>
        <v/>
      </c>
    </row>
    <row r="111" ht="27" customHeight="1">
      <c r="A111" s="17" t="n"/>
      <c r="B111" s="18" t="n"/>
      <c r="C111" s="39" t="n"/>
      <c r="D111" s="39" t="n"/>
      <c r="E111" s="20">
        <f>IF(OR(C111="",D111="",D111&lt;=C111),"",(D111-C111)*24)</f>
        <v/>
      </c>
      <c r="F111" s="17" t="n"/>
      <c r="G111" s="17" t="n"/>
      <c r="H111" s="21" t="n"/>
      <c r="I111" s="22">
        <f>IF(A111="","",'Parâmetros'!$B$3)</f>
        <v/>
      </c>
      <c r="J111" s="23" t="n"/>
      <c r="K111" s="18" t="n"/>
      <c r="L111" s="24">
        <f>IF(OR(B111="",C111="",D111="",J111="",D111&lt;=C111,OR(J111="Cancelada",J111="Recusada")),"",IF(SUMPRODUCT(($B$5:$B$124=B111)*($C$5:$C$124&lt;&gt;"")*($D$5:$D$124&lt;&gt;"")*($C$5:$C$124&lt;D111)*($D$5:$D$124&gt;C111)*($J$5:$J$124&lt;&gt;"Cancelada")*($J$5:$J$124&lt;&gt;"Recusada")*(ROW($B$5:$B$124)&lt;&gt;ROW(B111)))&gt;0,"CONFLITO","OK"))</f>
        <v/>
      </c>
      <c r="M111" s="24">
        <f>IF(A111="","",IF(H111="","PREENCHER",IF(OR(NOT(ISNUMBER(H111)),H111&lt;1),"REVISAR",IF(H111&gt;'Parâmetros'!$B$3,"EXCEDE","OK"))))</f>
        <v/>
      </c>
      <c r="N111" s="24">
        <f>IF(A111="","",IF(OR(C111="",D111=""),"PREENCHER",IF(OR(D111&lt;=C111,C111&lt;'Parâmetros'!$B$4,D111&gt;'Parâmetros'!$B$5,E111&gt;'Parâmetros'!$B$6),"FORA DA REGRA","OK")))</f>
        <v/>
      </c>
      <c r="O111" s="24">
        <f>IF(A111="","",IF(OR(B111="",K111=""),"PREENCHER",IF(B111-K111&lt;'Parâmetros'!$B$7,"ANTECEDÊNCIA INSUFICIENTE","OK")))</f>
        <v/>
      </c>
      <c r="P111" s="24">
        <f>IF(A111="","",IF(COUNTIF($A$5:$A$124,A111)&gt;1,"CÓDIGO DUPLICADO",IF(OR(B111="",C111="",D111="",F111="",G111="",H111="",J111="",K111=""),"INCOMPLETO","OK")))</f>
        <v/>
      </c>
      <c r="Q111" s="25">
        <f>IF(A111="","",IF(OR(J111="Cancelada",J111="Recusada"),"Sem ação",IF(J111="Concluída","Arquivada",IF(P111&lt;&gt;"OK","Completar/revisar cadastro",IF(L111="CONFLITO",IF(J111="Confirmada","Manter e revisar concorrente","Revisar conflito"),IF(OR(M111&lt;&gt;"OK",N111&lt;&gt;"OK",O111&lt;&gt;"OK"),"Revisar regras",IF(B111&lt;'Parâmetros'!$B$2,"Atualizar situação",IF(J111="Solicitada","Pode confirmar","Acompanhar"))))))))</f>
        <v/>
      </c>
      <c r="R111" s="26" t="n"/>
      <c r="S111" s="27">
        <f>IF(AND(J111="Confirmada",B111&gt;='Parâmetros'!$B$2,C111&lt;&gt;""),B111+C111,"")</f>
        <v/>
      </c>
    </row>
    <row r="112" ht="27" customHeight="1">
      <c r="A112" s="17" t="n"/>
      <c r="B112" s="18" t="n"/>
      <c r="C112" s="39" t="n"/>
      <c r="D112" s="39" t="n"/>
      <c r="E112" s="20">
        <f>IF(OR(C112="",D112="",D112&lt;=C112),"",(D112-C112)*24)</f>
        <v/>
      </c>
      <c r="F112" s="17" t="n"/>
      <c r="G112" s="17" t="n"/>
      <c r="H112" s="21" t="n"/>
      <c r="I112" s="22">
        <f>IF(A112="","",'Parâmetros'!$B$3)</f>
        <v/>
      </c>
      <c r="J112" s="23" t="n"/>
      <c r="K112" s="18" t="n"/>
      <c r="L112" s="24">
        <f>IF(OR(B112="",C112="",D112="",J112="",D112&lt;=C112,OR(J112="Cancelada",J112="Recusada")),"",IF(SUMPRODUCT(($B$5:$B$124=B112)*($C$5:$C$124&lt;&gt;"")*($D$5:$D$124&lt;&gt;"")*($C$5:$C$124&lt;D112)*($D$5:$D$124&gt;C112)*($J$5:$J$124&lt;&gt;"Cancelada")*($J$5:$J$124&lt;&gt;"Recusada")*(ROW($B$5:$B$124)&lt;&gt;ROW(B112)))&gt;0,"CONFLITO","OK"))</f>
        <v/>
      </c>
      <c r="M112" s="24">
        <f>IF(A112="","",IF(H112="","PREENCHER",IF(OR(NOT(ISNUMBER(H112)),H112&lt;1),"REVISAR",IF(H112&gt;'Parâmetros'!$B$3,"EXCEDE","OK"))))</f>
        <v/>
      </c>
      <c r="N112" s="24">
        <f>IF(A112="","",IF(OR(C112="",D112=""),"PREENCHER",IF(OR(D112&lt;=C112,C112&lt;'Parâmetros'!$B$4,D112&gt;'Parâmetros'!$B$5,E112&gt;'Parâmetros'!$B$6),"FORA DA REGRA","OK")))</f>
        <v/>
      </c>
      <c r="O112" s="24">
        <f>IF(A112="","",IF(OR(B112="",K112=""),"PREENCHER",IF(B112-K112&lt;'Parâmetros'!$B$7,"ANTECEDÊNCIA INSUFICIENTE","OK")))</f>
        <v/>
      </c>
      <c r="P112" s="24">
        <f>IF(A112="","",IF(COUNTIF($A$5:$A$124,A112)&gt;1,"CÓDIGO DUPLICADO",IF(OR(B112="",C112="",D112="",F112="",G112="",H112="",J112="",K112=""),"INCOMPLETO","OK")))</f>
        <v/>
      </c>
      <c r="Q112" s="25">
        <f>IF(A112="","",IF(OR(J112="Cancelada",J112="Recusada"),"Sem ação",IF(J112="Concluída","Arquivada",IF(P112&lt;&gt;"OK","Completar/revisar cadastro",IF(L112="CONFLITO",IF(J112="Confirmada","Manter e revisar concorrente","Revisar conflito"),IF(OR(M112&lt;&gt;"OK",N112&lt;&gt;"OK",O112&lt;&gt;"OK"),"Revisar regras",IF(B112&lt;'Parâmetros'!$B$2,"Atualizar situação",IF(J112="Solicitada","Pode confirmar","Acompanhar"))))))))</f>
        <v/>
      </c>
      <c r="R112" s="26" t="n"/>
      <c r="S112" s="27">
        <f>IF(AND(J112="Confirmada",B112&gt;='Parâmetros'!$B$2,C112&lt;&gt;""),B112+C112,"")</f>
        <v/>
      </c>
    </row>
    <row r="113" ht="27" customHeight="1">
      <c r="A113" s="17" t="n"/>
      <c r="B113" s="18" t="n"/>
      <c r="C113" s="39" t="n"/>
      <c r="D113" s="39" t="n"/>
      <c r="E113" s="20">
        <f>IF(OR(C113="",D113="",D113&lt;=C113),"",(D113-C113)*24)</f>
        <v/>
      </c>
      <c r="F113" s="17" t="n"/>
      <c r="G113" s="17" t="n"/>
      <c r="H113" s="21" t="n"/>
      <c r="I113" s="22">
        <f>IF(A113="","",'Parâmetros'!$B$3)</f>
        <v/>
      </c>
      <c r="J113" s="23" t="n"/>
      <c r="K113" s="18" t="n"/>
      <c r="L113" s="24">
        <f>IF(OR(B113="",C113="",D113="",J113="",D113&lt;=C113,OR(J113="Cancelada",J113="Recusada")),"",IF(SUMPRODUCT(($B$5:$B$124=B113)*($C$5:$C$124&lt;&gt;"")*($D$5:$D$124&lt;&gt;"")*($C$5:$C$124&lt;D113)*($D$5:$D$124&gt;C113)*($J$5:$J$124&lt;&gt;"Cancelada")*($J$5:$J$124&lt;&gt;"Recusada")*(ROW($B$5:$B$124)&lt;&gt;ROW(B113)))&gt;0,"CONFLITO","OK"))</f>
        <v/>
      </c>
      <c r="M113" s="24">
        <f>IF(A113="","",IF(H113="","PREENCHER",IF(OR(NOT(ISNUMBER(H113)),H113&lt;1),"REVISAR",IF(H113&gt;'Parâmetros'!$B$3,"EXCEDE","OK"))))</f>
        <v/>
      </c>
      <c r="N113" s="24">
        <f>IF(A113="","",IF(OR(C113="",D113=""),"PREENCHER",IF(OR(D113&lt;=C113,C113&lt;'Parâmetros'!$B$4,D113&gt;'Parâmetros'!$B$5,E113&gt;'Parâmetros'!$B$6),"FORA DA REGRA","OK")))</f>
        <v/>
      </c>
      <c r="O113" s="24">
        <f>IF(A113="","",IF(OR(B113="",K113=""),"PREENCHER",IF(B113-K113&lt;'Parâmetros'!$B$7,"ANTECEDÊNCIA INSUFICIENTE","OK")))</f>
        <v/>
      </c>
      <c r="P113" s="24">
        <f>IF(A113="","",IF(COUNTIF($A$5:$A$124,A113)&gt;1,"CÓDIGO DUPLICADO",IF(OR(B113="",C113="",D113="",F113="",G113="",H113="",J113="",K113=""),"INCOMPLETO","OK")))</f>
        <v/>
      </c>
      <c r="Q113" s="25">
        <f>IF(A113="","",IF(OR(J113="Cancelada",J113="Recusada"),"Sem ação",IF(J113="Concluída","Arquivada",IF(P113&lt;&gt;"OK","Completar/revisar cadastro",IF(L113="CONFLITO",IF(J113="Confirmada","Manter e revisar concorrente","Revisar conflito"),IF(OR(M113&lt;&gt;"OK",N113&lt;&gt;"OK",O113&lt;&gt;"OK"),"Revisar regras",IF(B113&lt;'Parâmetros'!$B$2,"Atualizar situação",IF(J113="Solicitada","Pode confirmar","Acompanhar"))))))))</f>
        <v/>
      </c>
      <c r="R113" s="26" t="n"/>
      <c r="S113" s="27">
        <f>IF(AND(J113="Confirmada",B113&gt;='Parâmetros'!$B$2,C113&lt;&gt;""),B113+C113,"")</f>
        <v/>
      </c>
    </row>
    <row r="114" ht="27" customHeight="1">
      <c r="A114" s="17" t="n"/>
      <c r="B114" s="18" t="n"/>
      <c r="C114" s="39" t="n"/>
      <c r="D114" s="39" t="n"/>
      <c r="E114" s="20">
        <f>IF(OR(C114="",D114="",D114&lt;=C114),"",(D114-C114)*24)</f>
        <v/>
      </c>
      <c r="F114" s="17" t="n"/>
      <c r="G114" s="17" t="n"/>
      <c r="H114" s="21" t="n"/>
      <c r="I114" s="22">
        <f>IF(A114="","",'Parâmetros'!$B$3)</f>
        <v/>
      </c>
      <c r="J114" s="23" t="n"/>
      <c r="K114" s="18" t="n"/>
      <c r="L114" s="24">
        <f>IF(OR(B114="",C114="",D114="",J114="",D114&lt;=C114,OR(J114="Cancelada",J114="Recusada")),"",IF(SUMPRODUCT(($B$5:$B$124=B114)*($C$5:$C$124&lt;&gt;"")*($D$5:$D$124&lt;&gt;"")*($C$5:$C$124&lt;D114)*($D$5:$D$124&gt;C114)*($J$5:$J$124&lt;&gt;"Cancelada")*($J$5:$J$124&lt;&gt;"Recusada")*(ROW($B$5:$B$124)&lt;&gt;ROW(B114)))&gt;0,"CONFLITO","OK"))</f>
        <v/>
      </c>
      <c r="M114" s="24">
        <f>IF(A114="","",IF(H114="","PREENCHER",IF(OR(NOT(ISNUMBER(H114)),H114&lt;1),"REVISAR",IF(H114&gt;'Parâmetros'!$B$3,"EXCEDE","OK"))))</f>
        <v/>
      </c>
      <c r="N114" s="24">
        <f>IF(A114="","",IF(OR(C114="",D114=""),"PREENCHER",IF(OR(D114&lt;=C114,C114&lt;'Parâmetros'!$B$4,D114&gt;'Parâmetros'!$B$5,E114&gt;'Parâmetros'!$B$6),"FORA DA REGRA","OK")))</f>
        <v/>
      </c>
      <c r="O114" s="24">
        <f>IF(A114="","",IF(OR(B114="",K114=""),"PREENCHER",IF(B114-K114&lt;'Parâmetros'!$B$7,"ANTECEDÊNCIA INSUFICIENTE","OK")))</f>
        <v/>
      </c>
      <c r="P114" s="24">
        <f>IF(A114="","",IF(COUNTIF($A$5:$A$124,A114)&gt;1,"CÓDIGO DUPLICADO",IF(OR(B114="",C114="",D114="",F114="",G114="",H114="",J114="",K114=""),"INCOMPLETO","OK")))</f>
        <v/>
      </c>
      <c r="Q114" s="25">
        <f>IF(A114="","",IF(OR(J114="Cancelada",J114="Recusada"),"Sem ação",IF(J114="Concluída","Arquivada",IF(P114&lt;&gt;"OK","Completar/revisar cadastro",IF(L114="CONFLITO",IF(J114="Confirmada","Manter e revisar concorrente","Revisar conflito"),IF(OR(M114&lt;&gt;"OK",N114&lt;&gt;"OK",O114&lt;&gt;"OK"),"Revisar regras",IF(B114&lt;'Parâmetros'!$B$2,"Atualizar situação",IF(J114="Solicitada","Pode confirmar","Acompanhar"))))))))</f>
        <v/>
      </c>
      <c r="R114" s="26" t="n"/>
      <c r="S114" s="27">
        <f>IF(AND(J114="Confirmada",B114&gt;='Parâmetros'!$B$2,C114&lt;&gt;""),B114+C114,"")</f>
        <v/>
      </c>
    </row>
    <row r="115" ht="27" customHeight="1">
      <c r="A115" s="17" t="n"/>
      <c r="B115" s="18" t="n"/>
      <c r="C115" s="39" t="n"/>
      <c r="D115" s="39" t="n"/>
      <c r="E115" s="20">
        <f>IF(OR(C115="",D115="",D115&lt;=C115),"",(D115-C115)*24)</f>
        <v/>
      </c>
      <c r="F115" s="17" t="n"/>
      <c r="G115" s="17" t="n"/>
      <c r="H115" s="21" t="n"/>
      <c r="I115" s="22">
        <f>IF(A115="","",'Parâmetros'!$B$3)</f>
        <v/>
      </c>
      <c r="J115" s="23" t="n"/>
      <c r="K115" s="18" t="n"/>
      <c r="L115" s="24">
        <f>IF(OR(B115="",C115="",D115="",J115="",D115&lt;=C115,OR(J115="Cancelada",J115="Recusada")),"",IF(SUMPRODUCT(($B$5:$B$124=B115)*($C$5:$C$124&lt;&gt;"")*($D$5:$D$124&lt;&gt;"")*($C$5:$C$124&lt;D115)*($D$5:$D$124&gt;C115)*($J$5:$J$124&lt;&gt;"Cancelada")*($J$5:$J$124&lt;&gt;"Recusada")*(ROW($B$5:$B$124)&lt;&gt;ROW(B115)))&gt;0,"CONFLITO","OK"))</f>
        <v/>
      </c>
      <c r="M115" s="24">
        <f>IF(A115="","",IF(H115="","PREENCHER",IF(OR(NOT(ISNUMBER(H115)),H115&lt;1),"REVISAR",IF(H115&gt;'Parâmetros'!$B$3,"EXCEDE","OK"))))</f>
        <v/>
      </c>
      <c r="N115" s="24">
        <f>IF(A115="","",IF(OR(C115="",D115=""),"PREENCHER",IF(OR(D115&lt;=C115,C115&lt;'Parâmetros'!$B$4,D115&gt;'Parâmetros'!$B$5,E115&gt;'Parâmetros'!$B$6),"FORA DA REGRA","OK")))</f>
        <v/>
      </c>
      <c r="O115" s="24">
        <f>IF(A115="","",IF(OR(B115="",K115=""),"PREENCHER",IF(B115-K115&lt;'Parâmetros'!$B$7,"ANTECEDÊNCIA INSUFICIENTE","OK")))</f>
        <v/>
      </c>
      <c r="P115" s="24">
        <f>IF(A115="","",IF(COUNTIF($A$5:$A$124,A115)&gt;1,"CÓDIGO DUPLICADO",IF(OR(B115="",C115="",D115="",F115="",G115="",H115="",J115="",K115=""),"INCOMPLETO","OK")))</f>
        <v/>
      </c>
      <c r="Q115" s="25">
        <f>IF(A115="","",IF(OR(J115="Cancelada",J115="Recusada"),"Sem ação",IF(J115="Concluída","Arquivada",IF(P115&lt;&gt;"OK","Completar/revisar cadastro",IF(L115="CONFLITO",IF(J115="Confirmada","Manter e revisar concorrente","Revisar conflito"),IF(OR(M115&lt;&gt;"OK",N115&lt;&gt;"OK",O115&lt;&gt;"OK"),"Revisar regras",IF(B115&lt;'Parâmetros'!$B$2,"Atualizar situação",IF(J115="Solicitada","Pode confirmar","Acompanhar"))))))))</f>
        <v/>
      </c>
      <c r="R115" s="26" t="n"/>
      <c r="S115" s="27">
        <f>IF(AND(J115="Confirmada",B115&gt;='Parâmetros'!$B$2,C115&lt;&gt;""),B115+C115,"")</f>
        <v/>
      </c>
    </row>
    <row r="116" ht="27" customHeight="1">
      <c r="A116" s="17" t="n"/>
      <c r="B116" s="18" t="n"/>
      <c r="C116" s="39" t="n"/>
      <c r="D116" s="39" t="n"/>
      <c r="E116" s="20">
        <f>IF(OR(C116="",D116="",D116&lt;=C116),"",(D116-C116)*24)</f>
        <v/>
      </c>
      <c r="F116" s="17" t="n"/>
      <c r="G116" s="17" t="n"/>
      <c r="H116" s="21" t="n"/>
      <c r="I116" s="22">
        <f>IF(A116="","",'Parâmetros'!$B$3)</f>
        <v/>
      </c>
      <c r="J116" s="23" t="n"/>
      <c r="K116" s="18" t="n"/>
      <c r="L116" s="24">
        <f>IF(OR(B116="",C116="",D116="",J116="",D116&lt;=C116,OR(J116="Cancelada",J116="Recusada")),"",IF(SUMPRODUCT(($B$5:$B$124=B116)*($C$5:$C$124&lt;&gt;"")*($D$5:$D$124&lt;&gt;"")*($C$5:$C$124&lt;D116)*($D$5:$D$124&gt;C116)*($J$5:$J$124&lt;&gt;"Cancelada")*($J$5:$J$124&lt;&gt;"Recusada")*(ROW($B$5:$B$124)&lt;&gt;ROW(B116)))&gt;0,"CONFLITO","OK"))</f>
        <v/>
      </c>
      <c r="M116" s="24">
        <f>IF(A116="","",IF(H116="","PREENCHER",IF(OR(NOT(ISNUMBER(H116)),H116&lt;1),"REVISAR",IF(H116&gt;'Parâmetros'!$B$3,"EXCEDE","OK"))))</f>
        <v/>
      </c>
      <c r="N116" s="24">
        <f>IF(A116="","",IF(OR(C116="",D116=""),"PREENCHER",IF(OR(D116&lt;=C116,C116&lt;'Parâmetros'!$B$4,D116&gt;'Parâmetros'!$B$5,E116&gt;'Parâmetros'!$B$6),"FORA DA REGRA","OK")))</f>
        <v/>
      </c>
      <c r="O116" s="24">
        <f>IF(A116="","",IF(OR(B116="",K116=""),"PREENCHER",IF(B116-K116&lt;'Parâmetros'!$B$7,"ANTECEDÊNCIA INSUFICIENTE","OK")))</f>
        <v/>
      </c>
      <c r="P116" s="24">
        <f>IF(A116="","",IF(COUNTIF($A$5:$A$124,A116)&gt;1,"CÓDIGO DUPLICADO",IF(OR(B116="",C116="",D116="",F116="",G116="",H116="",J116="",K116=""),"INCOMPLETO","OK")))</f>
        <v/>
      </c>
      <c r="Q116" s="25">
        <f>IF(A116="","",IF(OR(J116="Cancelada",J116="Recusada"),"Sem ação",IF(J116="Concluída","Arquivada",IF(P116&lt;&gt;"OK","Completar/revisar cadastro",IF(L116="CONFLITO",IF(J116="Confirmada","Manter e revisar concorrente","Revisar conflito"),IF(OR(M116&lt;&gt;"OK",N116&lt;&gt;"OK",O116&lt;&gt;"OK"),"Revisar regras",IF(B116&lt;'Parâmetros'!$B$2,"Atualizar situação",IF(J116="Solicitada","Pode confirmar","Acompanhar"))))))))</f>
        <v/>
      </c>
      <c r="R116" s="26" t="n"/>
      <c r="S116" s="27">
        <f>IF(AND(J116="Confirmada",B116&gt;='Parâmetros'!$B$2,C116&lt;&gt;""),B116+C116,"")</f>
        <v/>
      </c>
    </row>
    <row r="117" ht="27" customHeight="1">
      <c r="A117" s="17" t="n"/>
      <c r="B117" s="18" t="n"/>
      <c r="C117" s="39" t="n"/>
      <c r="D117" s="39" t="n"/>
      <c r="E117" s="20">
        <f>IF(OR(C117="",D117="",D117&lt;=C117),"",(D117-C117)*24)</f>
        <v/>
      </c>
      <c r="F117" s="17" t="n"/>
      <c r="G117" s="17" t="n"/>
      <c r="H117" s="21" t="n"/>
      <c r="I117" s="22">
        <f>IF(A117="","",'Parâmetros'!$B$3)</f>
        <v/>
      </c>
      <c r="J117" s="23" t="n"/>
      <c r="K117" s="18" t="n"/>
      <c r="L117" s="24">
        <f>IF(OR(B117="",C117="",D117="",J117="",D117&lt;=C117,OR(J117="Cancelada",J117="Recusada")),"",IF(SUMPRODUCT(($B$5:$B$124=B117)*($C$5:$C$124&lt;&gt;"")*($D$5:$D$124&lt;&gt;"")*($C$5:$C$124&lt;D117)*($D$5:$D$124&gt;C117)*($J$5:$J$124&lt;&gt;"Cancelada")*($J$5:$J$124&lt;&gt;"Recusada")*(ROW($B$5:$B$124)&lt;&gt;ROW(B117)))&gt;0,"CONFLITO","OK"))</f>
        <v/>
      </c>
      <c r="M117" s="24">
        <f>IF(A117="","",IF(H117="","PREENCHER",IF(OR(NOT(ISNUMBER(H117)),H117&lt;1),"REVISAR",IF(H117&gt;'Parâmetros'!$B$3,"EXCEDE","OK"))))</f>
        <v/>
      </c>
      <c r="N117" s="24">
        <f>IF(A117="","",IF(OR(C117="",D117=""),"PREENCHER",IF(OR(D117&lt;=C117,C117&lt;'Parâmetros'!$B$4,D117&gt;'Parâmetros'!$B$5,E117&gt;'Parâmetros'!$B$6),"FORA DA REGRA","OK")))</f>
        <v/>
      </c>
      <c r="O117" s="24">
        <f>IF(A117="","",IF(OR(B117="",K117=""),"PREENCHER",IF(B117-K117&lt;'Parâmetros'!$B$7,"ANTECEDÊNCIA INSUFICIENTE","OK")))</f>
        <v/>
      </c>
      <c r="P117" s="24">
        <f>IF(A117="","",IF(COUNTIF($A$5:$A$124,A117)&gt;1,"CÓDIGO DUPLICADO",IF(OR(B117="",C117="",D117="",F117="",G117="",H117="",J117="",K117=""),"INCOMPLETO","OK")))</f>
        <v/>
      </c>
      <c r="Q117" s="25">
        <f>IF(A117="","",IF(OR(J117="Cancelada",J117="Recusada"),"Sem ação",IF(J117="Concluída","Arquivada",IF(P117&lt;&gt;"OK","Completar/revisar cadastro",IF(L117="CONFLITO",IF(J117="Confirmada","Manter e revisar concorrente","Revisar conflito"),IF(OR(M117&lt;&gt;"OK",N117&lt;&gt;"OK",O117&lt;&gt;"OK"),"Revisar regras",IF(B117&lt;'Parâmetros'!$B$2,"Atualizar situação",IF(J117="Solicitada","Pode confirmar","Acompanhar"))))))))</f>
        <v/>
      </c>
      <c r="R117" s="26" t="n"/>
      <c r="S117" s="27">
        <f>IF(AND(J117="Confirmada",B117&gt;='Parâmetros'!$B$2,C117&lt;&gt;""),B117+C117,"")</f>
        <v/>
      </c>
    </row>
    <row r="118" ht="27" customHeight="1">
      <c r="A118" s="17" t="n"/>
      <c r="B118" s="18" t="n"/>
      <c r="C118" s="39" t="n"/>
      <c r="D118" s="39" t="n"/>
      <c r="E118" s="20">
        <f>IF(OR(C118="",D118="",D118&lt;=C118),"",(D118-C118)*24)</f>
        <v/>
      </c>
      <c r="F118" s="17" t="n"/>
      <c r="G118" s="17" t="n"/>
      <c r="H118" s="21" t="n"/>
      <c r="I118" s="22">
        <f>IF(A118="","",'Parâmetros'!$B$3)</f>
        <v/>
      </c>
      <c r="J118" s="23" t="n"/>
      <c r="K118" s="18" t="n"/>
      <c r="L118" s="24">
        <f>IF(OR(B118="",C118="",D118="",J118="",D118&lt;=C118,OR(J118="Cancelada",J118="Recusada")),"",IF(SUMPRODUCT(($B$5:$B$124=B118)*($C$5:$C$124&lt;&gt;"")*($D$5:$D$124&lt;&gt;"")*($C$5:$C$124&lt;D118)*($D$5:$D$124&gt;C118)*($J$5:$J$124&lt;&gt;"Cancelada")*($J$5:$J$124&lt;&gt;"Recusada")*(ROW($B$5:$B$124)&lt;&gt;ROW(B118)))&gt;0,"CONFLITO","OK"))</f>
        <v/>
      </c>
      <c r="M118" s="24">
        <f>IF(A118="","",IF(H118="","PREENCHER",IF(OR(NOT(ISNUMBER(H118)),H118&lt;1),"REVISAR",IF(H118&gt;'Parâmetros'!$B$3,"EXCEDE","OK"))))</f>
        <v/>
      </c>
      <c r="N118" s="24">
        <f>IF(A118="","",IF(OR(C118="",D118=""),"PREENCHER",IF(OR(D118&lt;=C118,C118&lt;'Parâmetros'!$B$4,D118&gt;'Parâmetros'!$B$5,E118&gt;'Parâmetros'!$B$6),"FORA DA REGRA","OK")))</f>
        <v/>
      </c>
      <c r="O118" s="24">
        <f>IF(A118="","",IF(OR(B118="",K118=""),"PREENCHER",IF(B118-K118&lt;'Parâmetros'!$B$7,"ANTECEDÊNCIA INSUFICIENTE","OK")))</f>
        <v/>
      </c>
      <c r="P118" s="24">
        <f>IF(A118="","",IF(COUNTIF($A$5:$A$124,A118)&gt;1,"CÓDIGO DUPLICADO",IF(OR(B118="",C118="",D118="",F118="",G118="",H118="",J118="",K118=""),"INCOMPLETO","OK")))</f>
        <v/>
      </c>
      <c r="Q118" s="25">
        <f>IF(A118="","",IF(OR(J118="Cancelada",J118="Recusada"),"Sem ação",IF(J118="Concluída","Arquivada",IF(P118&lt;&gt;"OK","Completar/revisar cadastro",IF(L118="CONFLITO",IF(J118="Confirmada","Manter e revisar concorrente","Revisar conflito"),IF(OR(M118&lt;&gt;"OK",N118&lt;&gt;"OK",O118&lt;&gt;"OK"),"Revisar regras",IF(B118&lt;'Parâmetros'!$B$2,"Atualizar situação",IF(J118="Solicitada","Pode confirmar","Acompanhar"))))))))</f>
        <v/>
      </c>
      <c r="R118" s="26" t="n"/>
      <c r="S118" s="27">
        <f>IF(AND(J118="Confirmada",B118&gt;='Parâmetros'!$B$2,C118&lt;&gt;""),B118+C118,"")</f>
        <v/>
      </c>
    </row>
    <row r="119" ht="27" customHeight="1">
      <c r="A119" s="17" t="n"/>
      <c r="B119" s="18" t="n"/>
      <c r="C119" s="39" t="n"/>
      <c r="D119" s="39" t="n"/>
      <c r="E119" s="20">
        <f>IF(OR(C119="",D119="",D119&lt;=C119),"",(D119-C119)*24)</f>
        <v/>
      </c>
      <c r="F119" s="17" t="n"/>
      <c r="G119" s="17" t="n"/>
      <c r="H119" s="21" t="n"/>
      <c r="I119" s="22">
        <f>IF(A119="","",'Parâmetros'!$B$3)</f>
        <v/>
      </c>
      <c r="J119" s="23" t="n"/>
      <c r="K119" s="18" t="n"/>
      <c r="L119" s="24">
        <f>IF(OR(B119="",C119="",D119="",J119="",D119&lt;=C119,OR(J119="Cancelada",J119="Recusada")),"",IF(SUMPRODUCT(($B$5:$B$124=B119)*($C$5:$C$124&lt;&gt;"")*($D$5:$D$124&lt;&gt;"")*($C$5:$C$124&lt;D119)*($D$5:$D$124&gt;C119)*($J$5:$J$124&lt;&gt;"Cancelada")*($J$5:$J$124&lt;&gt;"Recusada")*(ROW($B$5:$B$124)&lt;&gt;ROW(B119)))&gt;0,"CONFLITO","OK"))</f>
        <v/>
      </c>
      <c r="M119" s="24">
        <f>IF(A119="","",IF(H119="","PREENCHER",IF(OR(NOT(ISNUMBER(H119)),H119&lt;1),"REVISAR",IF(H119&gt;'Parâmetros'!$B$3,"EXCEDE","OK"))))</f>
        <v/>
      </c>
      <c r="N119" s="24">
        <f>IF(A119="","",IF(OR(C119="",D119=""),"PREENCHER",IF(OR(D119&lt;=C119,C119&lt;'Parâmetros'!$B$4,D119&gt;'Parâmetros'!$B$5,E119&gt;'Parâmetros'!$B$6),"FORA DA REGRA","OK")))</f>
        <v/>
      </c>
      <c r="O119" s="24">
        <f>IF(A119="","",IF(OR(B119="",K119=""),"PREENCHER",IF(B119-K119&lt;'Parâmetros'!$B$7,"ANTECEDÊNCIA INSUFICIENTE","OK")))</f>
        <v/>
      </c>
      <c r="P119" s="24">
        <f>IF(A119="","",IF(COUNTIF($A$5:$A$124,A119)&gt;1,"CÓDIGO DUPLICADO",IF(OR(B119="",C119="",D119="",F119="",G119="",H119="",J119="",K119=""),"INCOMPLETO","OK")))</f>
        <v/>
      </c>
      <c r="Q119" s="25">
        <f>IF(A119="","",IF(OR(J119="Cancelada",J119="Recusada"),"Sem ação",IF(J119="Concluída","Arquivada",IF(P119&lt;&gt;"OK","Completar/revisar cadastro",IF(L119="CONFLITO",IF(J119="Confirmada","Manter e revisar concorrente","Revisar conflito"),IF(OR(M119&lt;&gt;"OK",N119&lt;&gt;"OK",O119&lt;&gt;"OK"),"Revisar regras",IF(B119&lt;'Parâmetros'!$B$2,"Atualizar situação",IF(J119="Solicitada","Pode confirmar","Acompanhar"))))))))</f>
        <v/>
      </c>
      <c r="R119" s="26" t="n"/>
      <c r="S119" s="27">
        <f>IF(AND(J119="Confirmada",B119&gt;='Parâmetros'!$B$2,C119&lt;&gt;""),B119+C119,"")</f>
        <v/>
      </c>
    </row>
    <row r="120" ht="27" customHeight="1">
      <c r="A120" s="17" t="n"/>
      <c r="B120" s="18" t="n"/>
      <c r="C120" s="39" t="n"/>
      <c r="D120" s="39" t="n"/>
      <c r="E120" s="20">
        <f>IF(OR(C120="",D120="",D120&lt;=C120),"",(D120-C120)*24)</f>
        <v/>
      </c>
      <c r="F120" s="17" t="n"/>
      <c r="G120" s="17" t="n"/>
      <c r="H120" s="21" t="n"/>
      <c r="I120" s="22">
        <f>IF(A120="","",'Parâmetros'!$B$3)</f>
        <v/>
      </c>
      <c r="J120" s="23" t="n"/>
      <c r="K120" s="18" t="n"/>
      <c r="L120" s="24">
        <f>IF(OR(B120="",C120="",D120="",J120="",D120&lt;=C120,OR(J120="Cancelada",J120="Recusada")),"",IF(SUMPRODUCT(($B$5:$B$124=B120)*($C$5:$C$124&lt;&gt;"")*($D$5:$D$124&lt;&gt;"")*($C$5:$C$124&lt;D120)*($D$5:$D$124&gt;C120)*($J$5:$J$124&lt;&gt;"Cancelada")*($J$5:$J$124&lt;&gt;"Recusada")*(ROW($B$5:$B$124)&lt;&gt;ROW(B120)))&gt;0,"CONFLITO","OK"))</f>
        <v/>
      </c>
      <c r="M120" s="24">
        <f>IF(A120="","",IF(H120="","PREENCHER",IF(OR(NOT(ISNUMBER(H120)),H120&lt;1),"REVISAR",IF(H120&gt;'Parâmetros'!$B$3,"EXCEDE","OK"))))</f>
        <v/>
      </c>
      <c r="N120" s="24">
        <f>IF(A120="","",IF(OR(C120="",D120=""),"PREENCHER",IF(OR(D120&lt;=C120,C120&lt;'Parâmetros'!$B$4,D120&gt;'Parâmetros'!$B$5,E120&gt;'Parâmetros'!$B$6),"FORA DA REGRA","OK")))</f>
        <v/>
      </c>
      <c r="O120" s="24">
        <f>IF(A120="","",IF(OR(B120="",K120=""),"PREENCHER",IF(B120-K120&lt;'Parâmetros'!$B$7,"ANTECEDÊNCIA INSUFICIENTE","OK")))</f>
        <v/>
      </c>
      <c r="P120" s="24">
        <f>IF(A120="","",IF(COUNTIF($A$5:$A$124,A120)&gt;1,"CÓDIGO DUPLICADO",IF(OR(B120="",C120="",D120="",F120="",G120="",H120="",J120="",K120=""),"INCOMPLETO","OK")))</f>
        <v/>
      </c>
      <c r="Q120" s="25">
        <f>IF(A120="","",IF(OR(J120="Cancelada",J120="Recusada"),"Sem ação",IF(J120="Concluída","Arquivada",IF(P120&lt;&gt;"OK","Completar/revisar cadastro",IF(L120="CONFLITO",IF(J120="Confirmada","Manter e revisar concorrente","Revisar conflito"),IF(OR(M120&lt;&gt;"OK",N120&lt;&gt;"OK",O120&lt;&gt;"OK"),"Revisar regras",IF(B120&lt;'Parâmetros'!$B$2,"Atualizar situação",IF(J120="Solicitada","Pode confirmar","Acompanhar"))))))))</f>
        <v/>
      </c>
      <c r="R120" s="26" t="n"/>
      <c r="S120" s="27">
        <f>IF(AND(J120="Confirmada",B120&gt;='Parâmetros'!$B$2,C120&lt;&gt;""),B120+C120,"")</f>
        <v/>
      </c>
    </row>
    <row r="121" ht="27" customHeight="1">
      <c r="A121" s="17" t="n"/>
      <c r="B121" s="18" t="n"/>
      <c r="C121" s="39" t="n"/>
      <c r="D121" s="39" t="n"/>
      <c r="E121" s="20">
        <f>IF(OR(C121="",D121="",D121&lt;=C121),"",(D121-C121)*24)</f>
        <v/>
      </c>
      <c r="F121" s="17" t="n"/>
      <c r="G121" s="17" t="n"/>
      <c r="H121" s="21" t="n"/>
      <c r="I121" s="22">
        <f>IF(A121="","",'Parâmetros'!$B$3)</f>
        <v/>
      </c>
      <c r="J121" s="23" t="n"/>
      <c r="K121" s="18" t="n"/>
      <c r="L121" s="24">
        <f>IF(OR(B121="",C121="",D121="",J121="",D121&lt;=C121,OR(J121="Cancelada",J121="Recusada")),"",IF(SUMPRODUCT(($B$5:$B$124=B121)*($C$5:$C$124&lt;&gt;"")*($D$5:$D$124&lt;&gt;"")*($C$5:$C$124&lt;D121)*($D$5:$D$124&gt;C121)*($J$5:$J$124&lt;&gt;"Cancelada")*($J$5:$J$124&lt;&gt;"Recusada")*(ROW($B$5:$B$124)&lt;&gt;ROW(B121)))&gt;0,"CONFLITO","OK"))</f>
        <v/>
      </c>
      <c r="M121" s="24">
        <f>IF(A121="","",IF(H121="","PREENCHER",IF(OR(NOT(ISNUMBER(H121)),H121&lt;1),"REVISAR",IF(H121&gt;'Parâmetros'!$B$3,"EXCEDE","OK"))))</f>
        <v/>
      </c>
      <c r="N121" s="24">
        <f>IF(A121="","",IF(OR(C121="",D121=""),"PREENCHER",IF(OR(D121&lt;=C121,C121&lt;'Parâmetros'!$B$4,D121&gt;'Parâmetros'!$B$5,E121&gt;'Parâmetros'!$B$6),"FORA DA REGRA","OK")))</f>
        <v/>
      </c>
      <c r="O121" s="24">
        <f>IF(A121="","",IF(OR(B121="",K121=""),"PREENCHER",IF(B121-K121&lt;'Parâmetros'!$B$7,"ANTECEDÊNCIA INSUFICIENTE","OK")))</f>
        <v/>
      </c>
      <c r="P121" s="24">
        <f>IF(A121="","",IF(COUNTIF($A$5:$A$124,A121)&gt;1,"CÓDIGO DUPLICADO",IF(OR(B121="",C121="",D121="",F121="",G121="",H121="",J121="",K121=""),"INCOMPLETO","OK")))</f>
        <v/>
      </c>
      <c r="Q121" s="25">
        <f>IF(A121="","",IF(OR(J121="Cancelada",J121="Recusada"),"Sem ação",IF(J121="Concluída","Arquivada",IF(P121&lt;&gt;"OK","Completar/revisar cadastro",IF(L121="CONFLITO",IF(J121="Confirmada","Manter e revisar concorrente","Revisar conflito"),IF(OR(M121&lt;&gt;"OK",N121&lt;&gt;"OK",O121&lt;&gt;"OK"),"Revisar regras",IF(B121&lt;'Parâmetros'!$B$2,"Atualizar situação",IF(J121="Solicitada","Pode confirmar","Acompanhar"))))))))</f>
        <v/>
      </c>
      <c r="R121" s="26" t="n"/>
      <c r="S121" s="27">
        <f>IF(AND(J121="Confirmada",B121&gt;='Parâmetros'!$B$2,C121&lt;&gt;""),B121+C121,"")</f>
        <v/>
      </c>
    </row>
    <row r="122" ht="27" customHeight="1">
      <c r="A122" s="17" t="n"/>
      <c r="B122" s="18" t="n"/>
      <c r="C122" s="39" t="n"/>
      <c r="D122" s="39" t="n"/>
      <c r="E122" s="20">
        <f>IF(OR(C122="",D122="",D122&lt;=C122),"",(D122-C122)*24)</f>
        <v/>
      </c>
      <c r="F122" s="17" t="n"/>
      <c r="G122" s="17" t="n"/>
      <c r="H122" s="21" t="n"/>
      <c r="I122" s="22">
        <f>IF(A122="","",'Parâmetros'!$B$3)</f>
        <v/>
      </c>
      <c r="J122" s="23" t="n"/>
      <c r="K122" s="18" t="n"/>
      <c r="L122" s="24">
        <f>IF(OR(B122="",C122="",D122="",J122="",D122&lt;=C122,OR(J122="Cancelada",J122="Recusada")),"",IF(SUMPRODUCT(($B$5:$B$124=B122)*($C$5:$C$124&lt;&gt;"")*($D$5:$D$124&lt;&gt;"")*($C$5:$C$124&lt;D122)*($D$5:$D$124&gt;C122)*($J$5:$J$124&lt;&gt;"Cancelada")*($J$5:$J$124&lt;&gt;"Recusada")*(ROW($B$5:$B$124)&lt;&gt;ROW(B122)))&gt;0,"CONFLITO","OK"))</f>
        <v/>
      </c>
      <c r="M122" s="24">
        <f>IF(A122="","",IF(H122="","PREENCHER",IF(OR(NOT(ISNUMBER(H122)),H122&lt;1),"REVISAR",IF(H122&gt;'Parâmetros'!$B$3,"EXCEDE","OK"))))</f>
        <v/>
      </c>
      <c r="N122" s="24">
        <f>IF(A122="","",IF(OR(C122="",D122=""),"PREENCHER",IF(OR(D122&lt;=C122,C122&lt;'Parâmetros'!$B$4,D122&gt;'Parâmetros'!$B$5,E122&gt;'Parâmetros'!$B$6),"FORA DA REGRA","OK")))</f>
        <v/>
      </c>
      <c r="O122" s="24">
        <f>IF(A122="","",IF(OR(B122="",K122=""),"PREENCHER",IF(B122-K122&lt;'Parâmetros'!$B$7,"ANTECEDÊNCIA INSUFICIENTE","OK")))</f>
        <v/>
      </c>
      <c r="P122" s="24">
        <f>IF(A122="","",IF(COUNTIF($A$5:$A$124,A122)&gt;1,"CÓDIGO DUPLICADO",IF(OR(B122="",C122="",D122="",F122="",G122="",H122="",J122="",K122=""),"INCOMPLETO","OK")))</f>
        <v/>
      </c>
      <c r="Q122" s="25">
        <f>IF(A122="","",IF(OR(J122="Cancelada",J122="Recusada"),"Sem ação",IF(J122="Concluída","Arquivada",IF(P122&lt;&gt;"OK","Completar/revisar cadastro",IF(L122="CONFLITO",IF(J122="Confirmada","Manter e revisar concorrente","Revisar conflito"),IF(OR(M122&lt;&gt;"OK",N122&lt;&gt;"OK",O122&lt;&gt;"OK"),"Revisar regras",IF(B122&lt;'Parâmetros'!$B$2,"Atualizar situação",IF(J122="Solicitada","Pode confirmar","Acompanhar"))))))))</f>
        <v/>
      </c>
      <c r="R122" s="26" t="n"/>
      <c r="S122" s="27">
        <f>IF(AND(J122="Confirmada",B122&gt;='Parâmetros'!$B$2,C122&lt;&gt;""),B122+C122,"")</f>
        <v/>
      </c>
    </row>
    <row r="123" ht="27" customHeight="1">
      <c r="A123" s="17" t="n"/>
      <c r="B123" s="18" t="n"/>
      <c r="C123" s="39" t="n"/>
      <c r="D123" s="39" t="n"/>
      <c r="E123" s="20">
        <f>IF(OR(C123="",D123="",D123&lt;=C123),"",(D123-C123)*24)</f>
        <v/>
      </c>
      <c r="F123" s="17" t="n"/>
      <c r="G123" s="17" t="n"/>
      <c r="H123" s="21" t="n"/>
      <c r="I123" s="22">
        <f>IF(A123="","",'Parâmetros'!$B$3)</f>
        <v/>
      </c>
      <c r="J123" s="23" t="n"/>
      <c r="K123" s="18" t="n"/>
      <c r="L123" s="24">
        <f>IF(OR(B123="",C123="",D123="",J123="",D123&lt;=C123,OR(J123="Cancelada",J123="Recusada")),"",IF(SUMPRODUCT(($B$5:$B$124=B123)*($C$5:$C$124&lt;&gt;"")*($D$5:$D$124&lt;&gt;"")*($C$5:$C$124&lt;D123)*($D$5:$D$124&gt;C123)*($J$5:$J$124&lt;&gt;"Cancelada")*($J$5:$J$124&lt;&gt;"Recusada")*(ROW($B$5:$B$124)&lt;&gt;ROW(B123)))&gt;0,"CONFLITO","OK"))</f>
        <v/>
      </c>
      <c r="M123" s="24">
        <f>IF(A123="","",IF(H123="","PREENCHER",IF(OR(NOT(ISNUMBER(H123)),H123&lt;1),"REVISAR",IF(H123&gt;'Parâmetros'!$B$3,"EXCEDE","OK"))))</f>
        <v/>
      </c>
      <c r="N123" s="24">
        <f>IF(A123="","",IF(OR(C123="",D123=""),"PREENCHER",IF(OR(D123&lt;=C123,C123&lt;'Parâmetros'!$B$4,D123&gt;'Parâmetros'!$B$5,E123&gt;'Parâmetros'!$B$6),"FORA DA REGRA","OK")))</f>
        <v/>
      </c>
      <c r="O123" s="24">
        <f>IF(A123="","",IF(OR(B123="",K123=""),"PREENCHER",IF(B123-K123&lt;'Parâmetros'!$B$7,"ANTECEDÊNCIA INSUFICIENTE","OK")))</f>
        <v/>
      </c>
      <c r="P123" s="24">
        <f>IF(A123="","",IF(COUNTIF($A$5:$A$124,A123)&gt;1,"CÓDIGO DUPLICADO",IF(OR(B123="",C123="",D123="",F123="",G123="",H123="",J123="",K123=""),"INCOMPLETO","OK")))</f>
        <v/>
      </c>
      <c r="Q123" s="25">
        <f>IF(A123="","",IF(OR(J123="Cancelada",J123="Recusada"),"Sem ação",IF(J123="Concluída","Arquivada",IF(P123&lt;&gt;"OK","Completar/revisar cadastro",IF(L123="CONFLITO",IF(J123="Confirmada","Manter e revisar concorrente","Revisar conflito"),IF(OR(M123&lt;&gt;"OK",N123&lt;&gt;"OK",O123&lt;&gt;"OK"),"Revisar regras",IF(B123&lt;'Parâmetros'!$B$2,"Atualizar situação",IF(J123="Solicitada","Pode confirmar","Acompanhar"))))))))</f>
        <v/>
      </c>
      <c r="R123" s="26" t="n"/>
      <c r="S123" s="27">
        <f>IF(AND(J123="Confirmada",B123&gt;='Parâmetros'!$B$2,C123&lt;&gt;""),B123+C123,"")</f>
        <v/>
      </c>
    </row>
    <row r="124" ht="27" customHeight="1">
      <c r="A124" s="17" t="n"/>
      <c r="B124" s="18" t="n"/>
      <c r="C124" s="39" t="n"/>
      <c r="D124" s="39" t="n"/>
      <c r="E124" s="20">
        <f>IF(OR(C124="",D124="",D124&lt;=C124),"",(D124-C124)*24)</f>
        <v/>
      </c>
      <c r="F124" s="17" t="n"/>
      <c r="G124" s="17" t="n"/>
      <c r="H124" s="21" t="n"/>
      <c r="I124" s="22">
        <f>IF(A124="","",'Parâmetros'!$B$3)</f>
        <v/>
      </c>
      <c r="J124" s="23" t="n"/>
      <c r="K124" s="18" t="n"/>
      <c r="L124" s="24">
        <f>IF(OR(B124="",C124="",D124="",J124="",D124&lt;=C124,OR(J124="Cancelada",J124="Recusada")),"",IF(SUMPRODUCT(($B$5:$B$124=B124)*($C$5:$C$124&lt;&gt;"")*($D$5:$D$124&lt;&gt;"")*($C$5:$C$124&lt;D124)*($D$5:$D$124&gt;C124)*($J$5:$J$124&lt;&gt;"Cancelada")*($J$5:$J$124&lt;&gt;"Recusada")*(ROW($B$5:$B$124)&lt;&gt;ROW(B124)))&gt;0,"CONFLITO","OK"))</f>
        <v/>
      </c>
      <c r="M124" s="24">
        <f>IF(A124="","",IF(H124="","PREENCHER",IF(OR(NOT(ISNUMBER(H124)),H124&lt;1),"REVISAR",IF(H124&gt;'Parâmetros'!$B$3,"EXCEDE","OK"))))</f>
        <v/>
      </c>
      <c r="N124" s="24">
        <f>IF(A124="","",IF(OR(C124="",D124=""),"PREENCHER",IF(OR(D124&lt;=C124,C124&lt;'Parâmetros'!$B$4,D124&gt;'Parâmetros'!$B$5,E124&gt;'Parâmetros'!$B$6),"FORA DA REGRA","OK")))</f>
        <v/>
      </c>
      <c r="O124" s="24">
        <f>IF(A124="","",IF(OR(B124="",K124=""),"PREENCHER",IF(B124-K124&lt;'Parâmetros'!$B$7,"ANTECEDÊNCIA INSUFICIENTE","OK")))</f>
        <v/>
      </c>
      <c r="P124" s="24">
        <f>IF(A124="","",IF(COUNTIF($A$5:$A$124,A124)&gt;1,"CÓDIGO DUPLICADO",IF(OR(B124="",C124="",D124="",F124="",G124="",H124="",J124="",K124=""),"INCOMPLETO","OK")))</f>
        <v/>
      </c>
      <c r="Q124" s="25">
        <f>IF(A124="","",IF(OR(J124="Cancelada",J124="Recusada"),"Sem ação",IF(J124="Concluída","Arquivada",IF(P124&lt;&gt;"OK","Completar/revisar cadastro",IF(L124="CONFLITO",IF(J124="Confirmada","Manter e revisar concorrente","Revisar conflito"),IF(OR(M124&lt;&gt;"OK",N124&lt;&gt;"OK",O124&lt;&gt;"OK"),"Revisar regras",IF(B124&lt;'Parâmetros'!$B$2,"Atualizar situação",IF(J124="Solicitada","Pode confirmar","Acompanhar"))))))))</f>
        <v/>
      </c>
      <c r="R124" s="26" t="n"/>
      <c r="S124" s="27">
        <f>IF(AND(J124="Confirmada",B124&gt;='Parâmetros'!$B$2,C124&lt;&gt;""),B124+C124,"")</f>
        <v/>
      </c>
    </row>
  </sheetData>
  <autoFilter ref="A4:S124"/>
  <mergeCells count="1">
    <mergeCell ref="A1:S1"/>
  </mergeCells>
  <conditionalFormatting sqref="A5:S124">
    <cfRule type="expression" priority="1" dxfId="2" stopIfTrue="1">
      <formula>OR($J5="Cancelada",$J5="Recusada")</formula>
    </cfRule>
    <cfRule type="expression" priority="10" dxfId="3">
      <formula>AND($B5&lt;INDIRECT("'Parâmetros'!$B$2"),OR($J5="Solicitada",$J5="Confirmada"),$B5&lt;&gt;"")</formula>
    </cfRule>
  </conditionalFormatting>
  <conditionalFormatting sqref="L5:L124">
    <cfRule type="expression" priority="2" dxfId="1">
      <formula>$L5="CONFLITO"</formula>
    </cfRule>
  </conditionalFormatting>
  <conditionalFormatting sqref="M5:M124">
    <cfRule type="expression" priority="3" dxfId="1">
      <formula>$M5="EXCEDE"</formula>
    </cfRule>
  </conditionalFormatting>
  <conditionalFormatting sqref="N5:N124">
    <cfRule type="expression" priority="4" dxfId="0">
      <formula>$N5="FORA DA REGRA"</formula>
    </cfRule>
  </conditionalFormatting>
  <conditionalFormatting sqref="O5:O124">
    <cfRule type="expression" priority="5" dxfId="3">
      <formula>$O5="ANTECEDÊNCIA INSUFICIENTE"</formula>
    </cfRule>
  </conditionalFormatting>
  <conditionalFormatting sqref="P5:P124">
    <cfRule type="expression" priority="6" dxfId="1">
      <formula>AND($P5&lt;&gt;"OK",$P5&lt;&gt;"")</formula>
    </cfRule>
  </conditionalFormatting>
  <conditionalFormatting sqref="Q5:Q124">
    <cfRule type="expression" priority="7" dxfId="4">
      <formula>$Q5="Pode confirmar"</formula>
    </cfRule>
    <cfRule type="expression" priority="8" dxfId="5">
      <formula>$Q5="Acompanhar"</formula>
    </cfRule>
    <cfRule type="expression" priority="9" dxfId="0">
      <formula>ISNUMBER(SEARCH("revisar",$Q5))</formula>
    </cfRule>
  </conditionalFormatting>
  <dataValidations count="9">
    <dataValidation sqref="A5:A124" showDropDown="0" showInputMessage="1" showErrorMessage="1" allowBlank="0" errorTitle="Código inválido" error="Use até 20 caracteres e informe um código único, como RES-FIC-012." promptTitle="Código da reserva" prompt="Identificador interno fictício, único e com até 20 caracteres." type="custom">
      <formula1>=OR(A5="",AND(LEN(A5)&lt;=20,COUNTIF($A$5:$A$124,A5)=1))</formula1>
    </dataValidation>
    <dataValidation sqref="B5:B124 K5:K124" showDropDown="0" showInputMessage="1" showErrorMessage="1" allowBlank="0" errorTitle="Data inválida" error="Informe uma data entre 01/01/2020 e 31/12/2100." promptTitle="Data" prompt="Use DD/MM/AAAA. Na solicitação, prefira uma data não posterior ao evento." type="date" operator="between">
      <formula1>DATE(2020,1,1)</formula1>
      <formula2>DATE(2100,12,31)</formula2>
    </dataValidation>
    <dataValidation sqref="C5:D124" showDropDown="0" showInputMessage="1" showErrorMessage="1" allowBlank="0" errorTitle="Horário inválido" error="Informe um horário entre 00:00 e 23:59." promptTitle="Horário do evento" prompt="Use hh:mm. O término deve ser posterior ao início." type="time" operator="between">
      <formula1>TIME(0,0,0)</formula1>
      <formula2>TIME(23,59,59)</formula2>
    </dataValidation>
    <dataValidation sqref="F5:F124" showDropDown="0" showInputMessage="0" showErrorMessage="1" allowBlank="0" errorTitle="Identificação muito longa" error="Informe a unidade administrativa com até 40 caracteres." type="textLength" operator="between">
      <formula1>0</formula1>
      <formula2>40</formula2>
    </dataValidation>
    <dataValidation sqref="G5:G124" showDropDown="0" showInputMessage="0" showErrorMessage="1" allowBlank="0" errorTitle="Identificação muito longa" error="Informe a identificação interna do responsável com até 60 caracteres." type="textLength" operator="between">
      <formula1>0</formula1>
      <formula2>60</formula2>
    </dataValidation>
    <dataValidation sqref="H5:H124" showDropDown="0" showInputMessage="1" showErrorMessage="1" allowBlank="0" errorTitle="Quantidade inválida" error="Informe um número inteiro entre 1 e 1.000 pessoas." promptTitle="Convidados" prompt="O limite de validação permite registrar excesso para revisão." type="whole" operator="between">
      <formula1>1</formula1>
      <formula2>1000</formula2>
    </dataValidation>
    <dataValidation sqref="J5:J124" showDropDown="0" showInputMessage="1" showErrorMessage="1" allowBlank="0" errorTitle="Situação inválida" error="Selecione uma situação padronizada na lista." promptTitle="Situação operacional" prompt="A escolha é manual e não representa aprovação automática." type="list">
      <formula1>=INDIRECT("'Parâmetros'!$D$2:$D$6")</formula1>
    </dataValidation>
    <dataValidation sqref="R5:R124" showDropDown="0" showInputMessage="1" showErrorMessage="1" allowBlank="0" errorTitle="Observação muito longa" error="Use até 200 caracteres para a observação administrativa." promptTitle="Observação opcional" prompt="Registre apenas informação administrativa pertinente." type="textLength" operator="between">
      <formula1>0</formula1>
      <formula2>200</formula2>
    </dataValidation>
    <dataValidation sqref="E5:E124 I5:I124 L5:Q124 S5:S124" showDropDown="0" showInputMessage="1" showErrorMessage="1" allowBlank="0" errorTitle="Coluna calculada" error="Esta célula contém fórmula e não deve receber entrada manual." promptTitle="Cálculo automático" prompt="Edite somente as colunas de entrada destacadas." type="custom">
      <formula1>=FALSE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7A52E"/>
    <outlinePr summaryBelow="1" summaryRight="1"/>
    <pageSetUpPr/>
  </sheetPr>
  <dimension ref="A1:D9"/>
  <sheetViews>
    <sheetView showGridLines="0"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5" customWidth="1" min="3" max="3"/>
    <col width="22" customWidth="1" min="4" max="4"/>
  </cols>
  <sheetData>
    <row r="1" ht="30" customHeight="1">
      <c r="A1" s="1" t="inlineStr">
        <is>
          <t>Parâmetros operacionais editáveis</t>
        </is>
      </c>
      <c r="B1" s="37" t="n"/>
      <c r="C1" s="37" t="n"/>
      <c r="D1" s="38" t="n"/>
    </row>
    <row r="2" ht="27" customHeight="1">
      <c r="A2" s="5" t="inlineStr">
        <is>
          <t>Data de referência</t>
        </is>
      </c>
      <c r="B2" s="18" t="n">
        <v>46284</v>
      </c>
      <c r="C2" s="4" t="inlineStr">
        <is>
          <t>Situações permitidas</t>
        </is>
      </c>
      <c r="D2" s="28" t="inlineStr">
        <is>
          <t>Solicitada</t>
        </is>
      </c>
    </row>
    <row r="3" ht="27" customHeight="1">
      <c r="A3" s="8" t="inlineStr">
        <is>
          <t>Capacidade máxima do salão</t>
        </is>
      </c>
      <c r="B3" s="29" t="n">
        <v>80</v>
      </c>
      <c r="C3" s="30" t="n"/>
      <c r="D3" s="31" t="inlineStr">
        <is>
          <t>Confirmada</t>
        </is>
      </c>
    </row>
    <row r="4" ht="27" customHeight="1">
      <c r="A4" s="5" t="inlineStr">
        <is>
          <t>Horário mínimo de início</t>
        </is>
      </c>
      <c r="B4" s="39" t="n">
        <v>0.3333333333333333</v>
      </c>
      <c r="C4" s="32" t="n"/>
      <c r="D4" s="28" t="inlineStr">
        <is>
          <t>Concluída</t>
        </is>
      </c>
    </row>
    <row r="5" ht="27" customHeight="1">
      <c r="A5" s="8" t="inlineStr">
        <is>
          <t>Horário máximo de término</t>
        </is>
      </c>
      <c r="B5" s="39" t="n">
        <v>0.9583333333333334</v>
      </c>
      <c r="C5" s="30" t="n"/>
      <c r="D5" s="31" t="inlineStr">
        <is>
          <t>Cancelada</t>
        </is>
      </c>
    </row>
    <row r="6" ht="27" customHeight="1">
      <c r="A6" s="5" t="inlineStr">
        <is>
          <t>Duração máxima</t>
        </is>
      </c>
      <c r="B6" s="40" t="n">
        <v>8</v>
      </c>
      <c r="C6" s="32" t="n"/>
      <c r="D6" s="28" t="inlineStr">
        <is>
          <t>Recusada</t>
        </is>
      </c>
    </row>
    <row r="7" ht="36" customHeight="1">
      <c r="A7" s="8" t="inlineStr">
        <is>
          <t>Antecedência mínima</t>
        </is>
      </c>
      <c r="B7" s="41" t="n">
        <v>2</v>
      </c>
      <c r="C7" s="35" t="inlineStr">
        <is>
          <t>Manutenção da lista</t>
        </is>
      </c>
      <c r="D7" s="35" t="inlineStr">
        <is>
          <t>Manter os termos usados nas fórmulas.</t>
        </is>
      </c>
    </row>
    <row r="8"/>
    <row r="9" ht="50" customHeight="1">
      <c r="A9" s="4" t="inlineStr">
        <is>
          <t>Nota operacional</t>
        </is>
      </c>
      <c r="B9" s="36" t="inlineStr">
        <is>
          <t>Edite as premissas para testes e atualização interna. Os valores não representam aprovação automática nem garantia de disponibilidade.</t>
        </is>
      </c>
      <c r="C9" s="36" t="n"/>
      <c r="D9" s="36" t="n"/>
    </row>
  </sheetData>
  <mergeCells count="1">
    <mergeCell ref="A1:D1"/>
  </mergeCells>
  <dataValidations count="5">
    <dataValidation sqref="B2" showDropDown="0" showInputMessage="1" showErrorMessage="1" allowBlank="0" errorTitle="Data inválida" error="Informe uma data entre 01/01/2020 e 31/12/2100." promptTitle="Data de referência" prompt="Use o formato DD/MM/AAAA." type="date" operator="between">
      <formula1>DATE(2020,1,1)</formula1>
      <formula2>DATE(2100,12,31)</formula2>
    </dataValidation>
    <dataValidation sqref="B3" showDropDown="0" showInputMessage="0" showErrorMessage="1" allowBlank="0" errorTitle="Capacidade inválida" error="Informe um número inteiro entre 1 e 1.000 pessoas." type="whole" operator="between">
      <formula1>1</formula1>
      <formula2>1000</formula2>
    </dataValidation>
    <dataValidation sqref="B4:B5" showDropDown="0" showInputMessage="1" showErrorMessage="1" allowBlank="0" errorTitle="Horário inválido" error="Informe um horário entre 00:00 e 23:59." promptTitle="Horário" prompt="Use o formato hh:mm." type="time" operator="between">
      <formula1>TIME(0,0,0)</formula1>
      <formula2>TIME(23,59,59)</formula2>
    </dataValidation>
    <dataValidation sqref="B6" showDropDown="0" showInputMessage="0" showErrorMessage="1" allowBlank="0" errorTitle="Duração inválida" error="Informe uma duração maior que zero e de até 24,00 horas." type="decimal" operator="between">
      <formula1>0.25</formula1>
      <formula2>24</formula2>
    </dataValidation>
    <dataValidation sqref="B7" showDropDown="0" showInputMessage="0" showErrorMessage="1" allowBlank="0" errorTitle="Antecedência inválida" error="Informe um número inteiro entre 0 e 365 dias." type="whole" operator="between">
      <formula1>0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fictício</dc:creator>
  <dc:title xmlns:dc="http://purl.org/dc/elements/1.1/">Agenda interna do salão de festas</dc:title>
  <dc:subject xmlns:dc="http://purl.org/dc/elements/1.1/">Registro e análise operacional de reservas fictícias</dc:subject>
  <dcterms:created xmlns:dcterms="http://purl.org/dc/terms/" xmlns:xsi="http://www.w3.org/2001/XMLSchema-instance" xsi:type="dcterms:W3CDTF">2026-09-19T11:13:35Z</dcterms:created>
  <dcterms:modified xmlns:dcterms="http://purl.org/dc/terms/" xmlns:xsi="http://www.w3.org/2001/XMLSchema-instance" xsi:type="dcterms:W3CDTF">2026-09-19T11:13:36+00:00Z</dcterms:modified>
</cp:coreProperties>
</file>