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'Reservas'!$A$4:$K$104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&quot;R$&quot; #,##0.00"/>
    <numFmt numFmtId="165" formatCode="0.0%"/>
    <numFmt numFmtId="166" formatCode="dd/mm/yyyy"/>
    <numFmt numFmtId="167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52656A"/>
      <sz val="9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'Resumo'!F2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'Resumo'!$E$3:$E$6</f>
            </numRef>
          </cat>
          <val>
            <numRef>
              <f>'Resumo'!$F$3:$F$6</f>
            </numRef>
          </val>
        </ser>
        <dLbls>
          <showVal val="1"/>
        </dLbls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7</row>
      <rowOff>0</rowOff>
    </from>
    <ext cx="4464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ReservasChurrasqueira" displayName="TabelaReservasChurrasqueira" ref="A4:K104" headerRowCount="1">
  <autoFilter ref="A4:K104"/>
  <tableColumns count="11">
    <tableColumn id="1" name="Condomínio"/>
    <tableColumn id="2" name="Unidade"/>
    <tableColumn id="3" name="Data da reserva"/>
    <tableColumn id="4" name="Início"/>
    <tableColumn id="5" name="Fim"/>
    <tableColumn id="6" name="Valor"/>
    <tableColumn id="7" name="Responsável"/>
    <tableColumn id="8" name="Situação"/>
    <tableColumn id="9" name="Vencimento"/>
    <tableColumn id="10" name="Observações"/>
    <tableColumn id="11" name="Conferênci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H1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3" customWidth="1" min="4" max="4"/>
    <col width="22" customWidth="1" min="5" max="5"/>
    <col width="14" customWidth="1" min="6" max="6"/>
    <col width="3" customWidth="1" min="7" max="7"/>
    <col width="3" customWidth="1" min="8" max="8"/>
  </cols>
  <sheetData>
    <row r="1" ht="28" customHeight="1">
      <c r="A1" s="1" t="inlineStr">
        <is>
          <t>Resumo das reservas de churrasqueira</t>
        </is>
      </c>
      <c r="B1" s="23" t="n"/>
      <c r="C1" s="23" t="n"/>
      <c r="D1" s="23" t="n"/>
      <c r="E1" s="23" t="n"/>
      <c r="F1" s="23" t="n"/>
      <c r="G1" s="23" t="n"/>
      <c r="H1" s="24" t="n"/>
    </row>
    <row r="2">
      <c r="A2" s="2" t="inlineStr">
        <is>
          <t>Indicador</t>
        </is>
      </c>
      <c r="B2" s="2" t="inlineStr">
        <is>
          <t>Resultado</t>
        </is>
      </c>
      <c r="E2" s="2" t="inlineStr">
        <is>
          <t>Situação</t>
        </is>
      </c>
      <c r="F2" s="2" t="inlineStr">
        <is>
          <t>Quantidade</t>
        </is>
      </c>
    </row>
    <row r="3">
      <c r="A3" s="3" t="inlineStr">
        <is>
          <t>Reservas registradas</t>
        </is>
      </c>
      <c r="B3" s="4">
        <f>COUNTIF(Reservas!$A$5:$A$104,"&lt;&gt;")</f>
        <v/>
      </c>
      <c r="E3" s="5">
        <f>IF(Premissas!D4="","",Premissas!D4)</f>
        <v/>
      </c>
      <c r="F3" s="6">
        <f>IF(E3="","",COUNTIF(Reservas!$H$5:$H$104,E3))</f>
        <v/>
      </c>
    </row>
    <row r="4">
      <c r="A4" s="7">
        <f>"Situação: "&amp;Premissas!D4</f>
        <v/>
      </c>
      <c r="B4" s="8">
        <f>COUNTIF(Reservas!$H$5:$H$104,Premissas!$D$4)</f>
        <v/>
      </c>
      <c r="E4" s="9">
        <f>IF(Premissas!D5="","",Premissas!D5)</f>
        <v/>
      </c>
      <c r="F4" s="10">
        <f>IF(E4="","",COUNTIF(Reservas!$H$5:$H$104,E4))</f>
        <v/>
      </c>
    </row>
    <row r="5">
      <c r="A5" s="3">
        <f>"Situação: "&amp;Premissas!D5</f>
        <v/>
      </c>
      <c r="B5" s="4">
        <f>COUNTIF(Reservas!$H$5:$H$104,Premissas!$D$5)</f>
        <v/>
      </c>
      <c r="E5" s="5">
        <f>IF(Premissas!D6="","",Premissas!D6)</f>
        <v/>
      </c>
      <c r="F5" s="6">
        <f>IF(E5="","",COUNTIF(Reservas!$H$5:$H$104,E5))</f>
        <v/>
      </c>
    </row>
    <row r="6">
      <c r="A6" s="7">
        <f>"Situação: "&amp;Premissas!D6</f>
        <v/>
      </c>
      <c r="B6" s="8">
        <f>COUNTIF(Reservas!$H$5:$H$104,Premissas!$D$6)</f>
        <v/>
      </c>
      <c r="E6" s="9">
        <f>IF(Premissas!D7="","",Premissas!D7)</f>
        <v/>
      </c>
      <c r="F6" s="10">
        <f>IF(E6="","",COUNTIF(Reservas!$H$5:$H$104,E6))</f>
        <v/>
      </c>
    </row>
    <row r="7">
      <c r="A7" s="3">
        <f>"Situação: "&amp;Premissas!D7</f>
        <v/>
      </c>
      <c r="B7" s="4">
        <f>COUNTIF(Reservas!$H$5:$H$104,Premissas!$D$7)</f>
        <v/>
      </c>
    </row>
    <row r="8">
      <c r="A8" s="7" t="inlineStr">
        <is>
          <t>Possíveis conflitos</t>
        </is>
      </c>
      <c r="B8" s="8">
        <f>COUNTIF(Reservas!$K$5:$K$104,"Possível conflito")</f>
        <v/>
      </c>
    </row>
    <row r="9">
      <c r="A9" s="3" t="inlineStr">
        <is>
          <t>Vencimentos passados</t>
        </is>
      </c>
      <c r="B9" s="4">
        <f>COUNTIF(Reservas!$K$5:$K$104,"Vencimento passado")</f>
        <v/>
      </c>
    </row>
    <row r="10">
      <c r="A10" s="7" t="inlineStr">
        <is>
          <t>Outros alertas para conferência</t>
        </is>
      </c>
      <c r="B10" s="8">
        <f>COUNTIFS(Reservas!$K$5:$K$104,"&lt;&gt;",Reservas!$K$5:$K$104,"&lt;&gt;Sem alerta",Reservas!$K$5:$K$104,"&lt;&gt;Possível conflito",Reservas!$K$5:$K$104,"&lt;&gt;Vencimento passado")</f>
        <v/>
      </c>
    </row>
    <row r="11">
      <c r="A11" s="3" t="inlineStr">
        <is>
          <t>Valor previsto não cancelado</t>
        </is>
      </c>
      <c r="B11" s="11">
        <f>SUMIFS(Reservas!$F$5:$F$104,Reservas!$H$5:$H$104,"&lt;&gt;"&amp;Premissas!$D$7,Reservas!$C$5:$C$104,"&gt;0")</f>
        <v/>
      </c>
    </row>
    <row r="12">
      <c r="A12" s="7" t="inlineStr">
        <is>
          <t>Valor com situação confirmada</t>
        </is>
      </c>
      <c r="B12" s="12">
        <f>SUMIF(Reservas!$H$5:$H$104,Premissas!$D$5,Reservas!$F$5:$F$104)</f>
        <v/>
      </c>
    </row>
    <row r="13">
      <c r="A13" s="3" t="inlineStr">
        <is>
          <t>Taxa de confirmação</t>
        </is>
      </c>
      <c r="B13" s="13">
        <f>IFERROR(B5/B3,0)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 fitToPage="1"/>
  </sheetPr>
  <dimension ref="A1:N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16" customWidth="1" min="3" max="3"/>
    <col width="11" customWidth="1" min="4" max="4"/>
    <col width="11" customWidth="1" min="5" max="5"/>
    <col width="15" customWidth="1" min="6" max="6"/>
    <col width="26" customWidth="1" min="7" max="7"/>
    <col width="16" customWidth="1" min="8" max="8"/>
    <col width="15" customWidth="1" min="9" max="9"/>
    <col width="44" customWidth="1" min="10" max="10"/>
    <col width="23" customWidth="1" min="11" max="11"/>
    <col hidden="1" width="13" customWidth="1" min="14" max="14"/>
  </cols>
  <sheetData>
    <row r="1" ht="28" customHeight="1">
      <c r="A1" s="1" t="inlineStr">
        <is>
          <t>Reserva de churrasqueira do condomínio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4" t="n"/>
    </row>
    <row r="2" ht="28" customHeight="1">
      <c r="A2" s="14" t="inlineStr">
        <is>
          <t>Preencha as células amarelas. A coluna Conferência destaca registros que precisam de revisão humana.</t>
        </is>
      </c>
    </row>
    <row r="3"/>
    <row r="4" ht="32" customHeight="1">
      <c r="A4" s="2" t="inlineStr">
        <is>
          <t>Condomínio</t>
        </is>
      </c>
      <c r="B4" s="2" t="inlineStr">
        <is>
          <t>Unidade</t>
        </is>
      </c>
      <c r="C4" s="2" t="inlineStr">
        <is>
          <t>Data da reserva</t>
        </is>
      </c>
      <c r="D4" s="2" t="inlineStr">
        <is>
          <t>Início</t>
        </is>
      </c>
      <c r="E4" s="2" t="inlineStr">
        <is>
          <t>Fim</t>
        </is>
      </c>
      <c r="F4" s="2" t="inlineStr">
        <is>
          <t>Valor</t>
        </is>
      </c>
      <c r="G4" s="2" t="inlineStr">
        <is>
          <t>Responsável</t>
        </is>
      </c>
      <c r="H4" s="2" t="inlineStr">
        <is>
          <t>Situação</t>
        </is>
      </c>
      <c r="I4" s="2" t="inlineStr">
        <is>
          <t>Vencimento</t>
        </is>
      </c>
      <c r="J4" s="2" t="inlineStr">
        <is>
          <t>Observações</t>
        </is>
      </c>
      <c r="K4" s="2" t="inlineStr">
        <is>
          <t>Conferência</t>
        </is>
      </c>
    </row>
    <row r="5" ht="30" customHeight="1">
      <c r="A5" s="15" t="inlineStr">
        <is>
          <t>Condomínio Bosque Sereno Fictício</t>
        </is>
      </c>
      <c r="B5" s="15" t="inlineStr">
        <is>
          <t>Unidade Fictícia A-101</t>
        </is>
      </c>
      <c r="C5" s="25" t="n">
        <v>46291</v>
      </c>
      <c r="D5" s="26" t="n">
        <v>0.75</v>
      </c>
      <c r="E5" s="26" t="n">
        <v>0.9166666666666666</v>
      </c>
      <c r="F5" s="18" t="n">
        <v>150</v>
      </c>
      <c r="G5" s="15" t="inlineStr">
        <is>
          <t>Moradora Fictícia Aline</t>
        </is>
      </c>
      <c r="H5" s="19" t="inlineStr">
        <is>
          <t>Confirmada</t>
        </is>
      </c>
      <c r="I5" s="25" t="n">
        <v>46287</v>
      </c>
      <c r="J5" s="15" t="inlineStr">
        <is>
          <t>Regras de uso aceitas neste registro fictício.</t>
        </is>
      </c>
      <c r="K5" s="20">
        <f>IFERROR(IF(COUNTA(A5:J5)=0,"",IF(OR(A5="",B5="",C5="",D5="",E5="",G5="",H5=""),"Conferir campos",IF(E5&lt;=D5,"Conferir período",IF(OR(AND(Premissas!$B$4&lt;&gt;"",C5&lt;Premissas!$B$4),AND(Premissas!$B$5&lt;&gt;"",C5&gt;Premissas!$B$5)),"Data fora do limite",IF(AND(Premissas!$B$6&lt;&gt;"",(E5-D5)*24&gt;Premissas!$B$6),"Conferir duração",IF(AND(F5&lt;&gt;"",Premissas!$B$7&lt;&gt;"",F5&gt;Premissas!$B$7),"Conferir valor",IF(AND(H5&lt;&gt;Premissas!$D$7,COUNTIFS($A$5:$A$104,A5,$C$5:$C$104,C5,$D$5:$D$104,"&lt;"&amp;E5,$E$5:$E$104,"&gt;"&amp;D5,$H$5:$H$104,"&lt;&gt;"&amp;Premissas!$D$7)&gt;1),"Possível conflito",IF(AND(F5&lt;&gt;"",F5&gt;0,I5="",OR(H5=Premissas!$D$4,H5=Premissas!$D$5)),"Conferir vencimento",IF(AND(I5&lt;&gt;"",I5&lt;TODAY(),OR(H5=Premissas!$D$4,H5=Premissas!$D$5)),"Vencimento passado","Sem alerta"))))))))),"Conferir dados")</f>
        <v/>
      </c>
      <c r="N5">
        <f>IF(Premissas!D4="","",Premissas!D4)</f>
        <v/>
      </c>
    </row>
    <row r="6" ht="30" customHeight="1">
      <c r="A6" s="15" t="inlineStr">
        <is>
          <t>Condomínio Bosque Sereno Fictício</t>
        </is>
      </c>
      <c r="B6" s="15" t="inlineStr">
        <is>
          <t>Unidade Fictícia B-202</t>
        </is>
      </c>
      <c r="C6" s="25" t="n">
        <v>46291</v>
      </c>
      <c r="D6" s="26" t="n">
        <v>0.8333333333333334</v>
      </c>
      <c r="E6" s="26" t="n">
        <v>0.9583333333333334</v>
      </c>
      <c r="F6" s="18" t="n">
        <v>150</v>
      </c>
      <c r="G6" s="15" t="inlineStr">
        <is>
          <t>Morador Fictício Bruno</t>
        </is>
      </c>
      <c r="H6" s="19" t="inlineStr">
        <is>
          <t>Solicitada</t>
        </is>
      </c>
      <c r="I6" s="25" t="n">
        <v>46288</v>
      </c>
      <c r="J6" s="15" t="inlineStr">
        <is>
          <t>Horário sujeito à conferência por possível sobreposição.</t>
        </is>
      </c>
      <c r="K6" s="21">
        <f>IFERROR(IF(COUNTA(A6:J6)=0,"",IF(OR(A6="",B6="",C6="",D6="",E6="",G6="",H6=""),"Conferir campos",IF(E6&lt;=D6,"Conferir período",IF(OR(AND(Premissas!$B$4&lt;&gt;"",C6&lt;Premissas!$B$4),AND(Premissas!$B$5&lt;&gt;"",C6&gt;Premissas!$B$5)),"Data fora do limite",IF(AND(Premissas!$B$6&lt;&gt;"",(E6-D6)*24&gt;Premissas!$B$6),"Conferir duração",IF(AND(F6&lt;&gt;"",Premissas!$B$7&lt;&gt;"",F6&gt;Premissas!$B$7),"Conferir valor",IF(AND(H6&lt;&gt;Premissas!$D$7,COUNTIFS($A$5:$A$104,A6,$C$5:$C$104,C6,$D$5:$D$104,"&lt;"&amp;E6,$E$5:$E$104,"&gt;"&amp;D6,$H$5:$H$104,"&lt;&gt;"&amp;Premissas!$D$7)&gt;1),"Possível conflito",IF(AND(F6&lt;&gt;"",F6&gt;0,I6="",OR(H6=Premissas!$D$4,H6=Premissas!$D$5)),"Conferir vencimento",IF(AND(I6&lt;&gt;"",I6&lt;TODAY(),OR(H6=Premissas!$D$4,H6=Premissas!$D$5)),"Vencimento passado","Sem alerta"))))))))),"Conferir dados")</f>
        <v/>
      </c>
      <c r="N6">
        <f>IF(Premissas!D5="","",Premissas!D5)</f>
        <v/>
      </c>
    </row>
    <row r="7" ht="30" customHeight="1">
      <c r="A7" s="15" t="inlineStr">
        <is>
          <t>Condomínio Bosque Sereno Fictício</t>
        </is>
      </c>
      <c r="B7" s="15" t="inlineStr">
        <is>
          <t>Unidade Fictícia C-303</t>
        </is>
      </c>
      <c r="C7" s="25" t="n">
        <v>46298</v>
      </c>
      <c r="D7" s="26" t="n">
        <v>0.4166666666666667</v>
      </c>
      <c r="E7" s="26" t="n">
        <v>0.6666666666666666</v>
      </c>
      <c r="F7" s="18" t="n">
        <v>300</v>
      </c>
      <c r="G7" s="15" t="inlineStr">
        <is>
          <t>Moradora Fictícia Carla</t>
        </is>
      </c>
      <c r="H7" s="19" t="inlineStr">
        <is>
          <t>Confirmada</t>
        </is>
      </c>
      <c r="I7" s="25" t="n">
        <v>46294</v>
      </c>
      <c r="J7" s="15" t="inlineStr">
        <is>
          <t>Reserva fictícia no limite de duração e valor.</t>
        </is>
      </c>
      <c r="K7" s="20">
        <f>IFERROR(IF(COUNTA(A7:J7)=0,"",IF(OR(A7="",B7="",C7="",D7="",E7="",G7="",H7=""),"Conferir campos",IF(E7&lt;=D7,"Conferir período",IF(OR(AND(Premissas!$B$4&lt;&gt;"",C7&lt;Premissas!$B$4),AND(Premissas!$B$5&lt;&gt;"",C7&gt;Premissas!$B$5)),"Data fora do limite",IF(AND(Premissas!$B$6&lt;&gt;"",(E7-D7)*24&gt;Premissas!$B$6),"Conferir duração",IF(AND(F7&lt;&gt;"",Premissas!$B$7&lt;&gt;"",F7&gt;Premissas!$B$7),"Conferir valor",IF(AND(H7&lt;&gt;Premissas!$D$7,COUNTIFS($A$5:$A$104,A7,$C$5:$C$104,C7,$D$5:$D$104,"&lt;"&amp;E7,$E$5:$E$104,"&gt;"&amp;D7,$H$5:$H$104,"&lt;&gt;"&amp;Premissas!$D$7)&gt;1),"Possível conflito",IF(AND(F7&lt;&gt;"",F7&gt;0,I7="",OR(H7=Premissas!$D$4,H7=Premissas!$D$5)),"Conferir vencimento",IF(AND(I7&lt;&gt;"",I7&lt;TODAY(),OR(H7=Premissas!$D$4,H7=Premissas!$D$5)),"Vencimento passado","Sem alerta"))))))))),"Conferir dados")</f>
        <v/>
      </c>
      <c r="N7">
        <f>IF(Premissas!D6="","",Premissas!D6)</f>
        <v/>
      </c>
    </row>
    <row r="8" ht="30" customHeight="1">
      <c r="A8" s="15" t="inlineStr">
        <is>
          <t>Condomínio Jardim das Nuvens Fictício</t>
        </is>
      </c>
      <c r="B8" s="15" t="inlineStr">
        <is>
          <t>Unidade Fictícia D-104</t>
        </is>
      </c>
      <c r="C8" s="25" t="n">
        <v>46286</v>
      </c>
      <c r="D8" s="26" t="n">
        <v>0.5</v>
      </c>
      <c r="E8" s="26" t="n">
        <v>0.6666666666666666</v>
      </c>
      <c r="F8" s="18" t="n">
        <v>100</v>
      </c>
      <c r="G8" s="15" t="inlineStr">
        <is>
          <t>Morador Fictício Davi</t>
        </is>
      </c>
      <c r="H8" s="19" t="inlineStr">
        <is>
          <t>Solicitada</t>
        </is>
      </c>
      <c r="I8" s="25" t="n">
        <v>46285</v>
      </c>
      <c r="J8" s="15" t="inlineStr">
        <is>
          <t>Regras de limpeza aceitas neste registro fictício.</t>
        </is>
      </c>
      <c r="K8" s="21">
        <f>IFERROR(IF(COUNTA(A8:J8)=0,"",IF(OR(A8="",B8="",C8="",D8="",E8="",G8="",H8=""),"Conferir campos",IF(E8&lt;=D8,"Conferir período",IF(OR(AND(Premissas!$B$4&lt;&gt;"",C8&lt;Premissas!$B$4),AND(Premissas!$B$5&lt;&gt;"",C8&gt;Premissas!$B$5)),"Data fora do limite",IF(AND(Premissas!$B$6&lt;&gt;"",(E8-D8)*24&gt;Premissas!$B$6),"Conferir duração",IF(AND(F8&lt;&gt;"",Premissas!$B$7&lt;&gt;"",F8&gt;Premissas!$B$7),"Conferir valor",IF(AND(H8&lt;&gt;Premissas!$D$7,COUNTIFS($A$5:$A$104,A8,$C$5:$C$104,C8,$D$5:$D$104,"&lt;"&amp;E8,$E$5:$E$104,"&gt;"&amp;D8,$H$5:$H$104,"&lt;&gt;"&amp;Premissas!$D$7)&gt;1),"Possível conflito",IF(AND(F8&lt;&gt;"",F8&gt;0,I8="",OR(H8=Premissas!$D$4,H8=Premissas!$D$5)),"Conferir vencimento",IF(AND(I8&lt;&gt;"",I8&lt;TODAY(),OR(H8=Premissas!$D$4,H8=Premissas!$D$5)),"Vencimento passado","Sem alerta"))))))))),"Conferir dados")</f>
        <v/>
      </c>
      <c r="N8">
        <f>IF(Premissas!D7="","",Premissas!D7)</f>
        <v/>
      </c>
    </row>
    <row r="9" ht="30" customHeight="1">
      <c r="A9" s="15" t="inlineStr">
        <is>
          <t>Condomínio Jardim das Nuvens Fictício</t>
        </is>
      </c>
      <c r="B9" s="15" t="inlineStr">
        <is>
          <t>Unidade Fictícia E-205</t>
        </is>
      </c>
      <c r="C9" s="25" t="n">
        <v>46274</v>
      </c>
      <c r="D9" s="26" t="n">
        <v>0.75</v>
      </c>
      <c r="E9" s="26" t="n">
        <v>0.9166666666666666</v>
      </c>
      <c r="F9" s="18" t="n">
        <v>120</v>
      </c>
      <c r="G9" s="15" t="inlineStr">
        <is>
          <t>Moradora Fictícia Elisa</t>
        </is>
      </c>
      <c r="H9" s="19" t="inlineStr">
        <is>
          <t>Concluída</t>
        </is>
      </c>
      <c r="I9" s="25" t="n">
        <v>46269</v>
      </c>
      <c r="J9" s="15" t="inlineStr">
        <is>
          <t>Registro histórico fictício encerrado.</t>
        </is>
      </c>
      <c r="K9" s="20">
        <f>IFERROR(IF(COUNTA(A9:J9)=0,"",IF(OR(A9="",B9="",C9="",D9="",E9="",G9="",H9=""),"Conferir campos",IF(E9&lt;=D9,"Conferir período",IF(OR(AND(Premissas!$B$4&lt;&gt;"",C9&lt;Premissas!$B$4),AND(Premissas!$B$5&lt;&gt;"",C9&gt;Premissas!$B$5)),"Data fora do limite",IF(AND(Premissas!$B$6&lt;&gt;"",(E9-D9)*24&gt;Premissas!$B$6),"Conferir duração",IF(AND(F9&lt;&gt;"",Premissas!$B$7&lt;&gt;"",F9&gt;Premissas!$B$7),"Conferir valor",IF(AND(H9&lt;&gt;Premissas!$D$7,COUNTIFS($A$5:$A$104,A9,$C$5:$C$104,C9,$D$5:$D$104,"&lt;"&amp;E9,$E$5:$E$104,"&gt;"&amp;D9,$H$5:$H$104,"&lt;&gt;"&amp;Premissas!$D$7)&gt;1),"Possível conflito",IF(AND(F9&lt;&gt;"",F9&gt;0,I9="",OR(H9=Premissas!$D$4,H9=Premissas!$D$5)),"Conferir vencimento",IF(AND(I9&lt;&gt;"",I9&lt;TODAY(),OR(H9=Premissas!$D$4,H9=Premissas!$D$5)),"Vencimento passado","Sem alerta"))))))))),"Conferir dados")</f>
        <v/>
      </c>
      <c r="N9">
        <f>""</f>
        <v/>
      </c>
    </row>
    <row r="10" ht="30" customHeight="1">
      <c r="A10" s="15" t="inlineStr">
        <is>
          <t>Condomínio Jardim das Nuvens Fictício</t>
        </is>
      </c>
      <c r="B10" s="15" t="inlineStr">
        <is>
          <t>Unidade Fictícia F-306</t>
        </is>
      </c>
      <c r="C10" s="25" t="n">
        <v>46304</v>
      </c>
      <c r="D10" s="26" t="n">
        <v>0.4583333333333333</v>
      </c>
      <c r="E10" s="26" t="n">
        <v>0.625</v>
      </c>
      <c r="F10" s="18" t="n"/>
      <c r="G10" s="15" t="inlineStr">
        <is>
          <t>Morador Fictício Fábio</t>
        </is>
      </c>
      <c r="H10" s="19" t="inlineStr">
        <is>
          <t>Cancelada</t>
        </is>
      </c>
      <c r="I10" s="25" t="n"/>
      <c r="J10" s="15" t="inlineStr">
        <is>
          <t>Cancelamento fictício registrado antes do uso.</t>
        </is>
      </c>
      <c r="K10" s="21">
        <f>IFERROR(IF(COUNTA(A10:J10)=0,"",IF(OR(A10="",B10="",C10="",D10="",E10="",G10="",H10=""),"Conferir campos",IF(E10&lt;=D10,"Conferir período",IF(OR(AND(Premissas!$B$4&lt;&gt;"",C10&lt;Premissas!$B$4),AND(Premissas!$B$5&lt;&gt;"",C10&gt;Premissas!$B$5)),"Data fora do limite",IF(AND(Premissas!$B$6&lt;&gt;"",(E10-D10)*24&gt;Premissas!$B$6),"Conferir duração",IF(AND(F10&lt;&gt;"",Premissas!$B$7&lt;&gt;"",F10&gt;Premissas!$B$7),"Conferir valor",IF(AND(H10&lt;&gt;Premissas!$D$7,COUNTIFS($A$5:$A$104,A10,$C$5:$C$104,C10,$D$5:$D$104,"&lt;"&amp;E10,$E$5:$E$104,"&gt;"&amp;D10,$H$5:$H$104,"&lt;&gt;"&amp;Premissas!$D$7)&gt;1),"Possível conflito",IF(AND(F10&lt;&gt;"",F10&gt;0,I10="",OR(H10=Premissas!$D$4,H10=Premissas!$D$5)),"Conferir vencimento",IF(AND(I10&lt;&gt;"",I10&lt;TODAY(),OR(H10=Premissas!$D$4,H10=Premissas!$D$5)),"Vencimento passado","Sem alerta"))))))))),"Conferir dados")</f>
        <v/>
      </c>
      <c r="N10">
        <f>""</f>
        <v/>
      </c>
    </row>
    <row r="11" ht="30" customHeight="1">
      <c r="A11" s="15" t="inlineStr">
        <is>
          <t>Condomínio Vila Horizonte Fictício</t>
        </is>
      </c>
      <c r="B11" s="15" t="inlineStr">
        <is>
          <t>Unidade Fictícia G-107</t>
        </is>
      </c>
      <c r="C11" s="25" t="n">
        <v>46289</v>
      </c>
      <c r="D11" s="26" t="n">
        <v>0.7083333333333334</v>
      </c>
      <c r="E11" s="26" t="n">
        <v>0.875</v>
      </c>
      <c r="F11" s="18" t="n">
        <v>110</v>
      </c>
      <c r="G11" s="15" t="inlineStr">
        <is>
          <t>Moradora Fictícia Gabriela</t>
        </is>
      </c>
      <c r="H11" s="19" t="inlineStr">
        <is>
          <t>Confirmada</t>
        </is>
      </c>
      <c r="I11" s="25" t="n">
        <v>46283</v>
      </c>
      <c r="J11" s="15" t="inlineStr">
        <is>
          <t>Vencimento passado para conferência humana.</t>
        </is>
      </c>
      <c r="K11" s="20">
        <f>IFERROR(IF(COUNTA(A11:J11)=0,"",IF(OR(A11="",B11="",C11="",D11="",E11="",G11="",H11=""),"Conferir campos",IF(E11&lt;=D11,"Conferir período",IF(OR(AND(Premissas!$B$4&lt;&gt;"",C11&lt;Premissas!$B$4),AND(Premissas!$B$5&lt;&gt;"",C11&gt;Premissas!$B$5)),"Data fora do limite",IF(AND(Premissas!$B$6&lt;&gt;"",(E11-D11)*24&gt;Premissas!$B$6),"Conferir duração",IF(AND(F11&lt;&gt;"",Premissas!$B$7&lt;&gt;"",F11&gt;Premissas!$B$7),"Conferir valor",IF(AND(H11&lt;&gt;Premissas!$D$7,COUNTIFS($A$5:$A$104,A11,$C$5:$C$104,C11,$D$5:$D$104,"&lt;"&amp;E11,$E$5:$E$104,"&gt;"&amp;D11,$H$5:$H$104,"&lt;&gt;"&amp;Premissas!$D$7)&gt;1),"Possível conflito",IF(AND(F11&lt;&gt;"",F11&gt;0,I11="",OR(H11=Premissas!$D$4,H11=Premissas!$D$5)),"Conferir vencimento",IF(AND(I11&lt;&gt;"",I11&lt;TODAY(),OR(H11=Premissas!$D$4,H11=Premissas!$D$5)),"Vencimento passado","Sem alerta"))))))))),"Conferir dados")</f>
        <v/>
      </c>
      <c r="N11">
        <f>""</f>
        <v/>
      </c>
    </row>
    <row r="12" ht="30" customHeight="1">
      <c r="A12" s="15" t="inlineStr">
        <is>
          <t>Condomínio Vila Horizonte Fictício</t>
        </is>
      </c>
      <c r="B12" s="15" t="inlineStr">
        <is>
          <t>Unidade Fictícia H-208</t>
        </is>
      </c>
      <c r="C12" s="25" t="n">
        <v>46375</v>
      </c>
      <c r="D12" s="26" t="n">
        <v>0.5</v>
      </c>
      <c r="E12" s="26" t="n">
        <v>0.6666666666666666</v>
      </c>
      <c r="F12" s="18" t="n">
        <v>130</v>
      </c>
      <c r="G12" s="15" t="inlineStr">
        <is>
          <t>Morador Fictício Heitor</t>
        </is>
      </c>
      <c r="H12" s="19" t="inlineStr">
        <is>
          <t>Solicitada</t>
        </is>
      </c>
      <c r="I12" s="25" t="n">
        <v>46354</v>
      </c>
      <c r="J12" s="15" t="inlineStr">
        <is>
          <t>Data acima da janela editável das premissas.</t>
        </is>
      </c>
      <c r="K12" s="21">
        <f>IFERROR(IF(COUNTA(A12:J12)=0,"",IF(OR(A12="",B12="",C12="",D12="",E12="",G12="",H12=""),"Conferir campos",IF(E12&lt;=D12,"Conferir período",IF(OR(AND(Premissas!$B$4&lt;&gt;"",C12&lt;Premissas!$B$4),AND(Premissas!$B$5&lt;&gt;"",C12&gt;Premissas!$B$5)),"Data fora do limite",IF(AND(Premissas!$B$6&lt;&gt;"",(E12-D12)*24&gt;Premissas!$B$6),"Conferir duração",IF(AND(F12&lt;&gt;"",Premissas!$B$7&lt;&gt;"",F12&gt;Premissas!$B$7),"Conferir valor",IF(AND(H12&lt;&gt;Premissas!$D$7,COUNTIFS($A$5:$A$104,A12,$C$5:$C$104,C12,$D$5:$D$104,"&lt;"&amp;E12,$E$5:$E$104,"&gt;"&amp;D12,$H$5:$H$104,"&lt;&gt;"&amp;Premissas!$D$7)&gt;1),"Possível conflito",IF(AND(F12&lt;&gt;"",F12&gt;0,I12="",OR(H12=Premissas!$D$4,H12=Premissas!$D$5)),"Conferir vencimento",IF(AND(I12&lt;&gt;"",I12&lt;TODAY(),OR(H12=Premissas!$D$4,H12=Premissas!$D$5)),"Vencimento passado","Sem alerta"))))))))),"Conferir dados")</f>
        <v/>
      </c>
      <c r="N12">
        <f>""</f>
        <v/>
      </c>
    </row>
    <row r="13" ht="30" customHeight="1">
      <c r="A13" s="15" t="inlineStr">
        <is>
          <t>Condomínio Bosque Sereno Fictício</t>
        </is>
      </c>
      <c r="B13" s="15" t="inlineStr">
        <is>
          <t>Unidade Fictícia I-109</t>
        </is>
      </c>
      <c r="C13" s="25" t="n">
        <v>46309</v>
      </c>
      <c r="D13" s="26" t="n">
        <v>0.4166666666666667</v>
      </c>
      <c r="E13" s="26" t="n">
        <v>0.75</v>
      </c>
      <c r="F13" s="18" t="n">
        <v>180</v>
      </c>
      <c r="G13" s="15" t="inlineStr">
        <is>
          <t>Moradora Fictícia Ísis</t>
        </is>
      </c>
      <c r="H13" s="19" t="inlineStr">
        <is>
          <t>Confirmada</t>
        </is>
      </c>
      <c r="I13" s="25" t="n">
        <v>46302</v>
      </c>
      <c r="J13" s="15" t="inlineStr">
        <is>
          <t>Duração acima do limite para conferência humana.</t>
        </is>
      </c>
      <c r="K13" s="20">
        <f>IFERROR(IF(COUNTA(A13:J13)=0,"",IF(OR(A13="",B13="",C13="",D13="",E13="",G13="",H13=""),"Conferir campos",IF(E13&lt;=D13,"Conferir período",IF(OR(AND(Premissas!$B$4&lt;&gt;"",C13&lt;Premissas!$B$4),AND(Premissas!$B$5&lt;&gt;"",C13&gt;Premissas!$B$5)),"Data fora do limite",IF(AND(Premissas!$B$6&lt;&gt;"",(E13-D13)*24&gt;Premissas!$B$6),"Conferir duração",IF(AND(F13&lt;&gt;"",Premissas!$B$7&lt;&gt;"",F13&gt;Premissas!$B$7),"Conferir valor",IF(AND(H13&lt;&gt;Premissas!$D$7,COUNTIFS($A$5:$A$104,A13,$C$5:$C$104,C13,$D$5:$D$104,"&lt;"&amp;E13,$E$5:$E$104,"&gt;"&amp;D13,$H$5:$H$104,"&lt;&gt;"&amp;Premissas!$D$7)&gt;1),"Possível conflito",IF(AND(F13&lt;&gt;"",F13&gt;0,I13="",OR(H13=Premissas!$D$4,H13=Premissas!$D$5)),"Conferir vencimento",IF(AND(I13&lt;&gt;"",I13&lt;TODAY(),OR(H13=Premissas!$D$4,H13=Premissas!$D$5)),"Vencimento passado","Sem alerta"))))))))),"Conferir dados")</f>
        <v/>
      </c>
      <c r="N13">
        <f>""</f>
        <v/>
      </c>
    </row>
    <row r="14" ht="30" customHeight="1">
      <c r="A14" s="15" t="inlineStr">
        <is>
          <t>Condomínio Vila Horizonte Fictício</t>
        </is>
      </c>
      <c r="B14" s="15" t="inlineStr">
        <is>
          <t>Unidade Fictícia J-310</t>
        </is>
      </c>
      <c r="C14" s="25" t="n">
        <v>46314</v>
      </c>
      <c r="D14" s="26" t="n">
        <v>0.5833333333333334</v>
      </c>
      <c r="E14" s="26" t="n">
        <v>0.75</v>
      </c>
      <c r="F14" s="18" t="n">
        <v>350</v>
      </c>
      <c r="G14" s="15" t="inlineStr">
        <is>
          <t>Morador Fictício João</t>
        </is>
      </c>
      <c r="H14" s="19" t="inlineStr">
        <is>
          <t>Solicitada</t>
        </is>
      </c>
      <c r="I14" s="25" t="n">
        <v>46306</v>
      </c>
      <c r="J14" s="15" t="inlineStr">
        <is>
          <t>Valor acima do limite para conferência humana.</t>
        </is>
      </c>
      <c r="K14" s="21">
        <f>IFERROR(IF(COUNTA(A14:J14)=0,"",IF(OR(A14="",B14="",C14="",D14="",E14="",G14="",H14=""),"Conferir campos",IF(E14&lt;=D14,"Conferir período",IF(OR(AND(Premissas!$B$4&lt;&gt;"",C14&lt;Premissas!$B$4),AND(Premissas!$B$5&lt;&gt;"",C14&gt;Premissas!$B$5)),"Data fora do limite",IF(AND(Premissas!$B$6&lt;&gt;"",(E14-D14)*24&gt;Premissas!$B$6),"Conferir duração",IF(AND(F14&lt;&gt;"",Premissas!$B$7&lt;&gt;"",F14&gt;Premissas!$B$7),"Conferir valor",IF(AND(H14&lt;&gt;Premissas!$D$7,COUNTIFS($A$5:$A$104,A14,$C$5:$C$104,C14,$D$5:$D$104,"&lt;"&amp;E14,$E$5:$E$104,"&gt;"&amp;D14,$H$5:$H$104,"&lt;&gt;"&amp;Premissas!$D$7)&gt;1),"Possível conflito",IF(AND(F14&lt;&gt;"",F14&gt;0,I14="",OR(H14=Premissas!$D$4,H14=Premissas!$D$5)),"Conferir vencimento",IF(AND(I14&lt;&gt;"",I14&lt;TODAY(),OR(H14=Premissas!$D$4,H14=Premissas!$D$5)),"Vencimento passado","Sem alerta"))))))))),"Conferir dados")</f>
        <v/>
      </c>
      <c r="N14">
        <f>""</f>
        <v/>
      </c>
    </row>
    <row r="15" ht="30" customHeight="1">
      <c r="A15" s="15" t="n"/>
      <c r="B15" s="15" t="n"/>
      <c r="C15" s="25" t="n"/>
      <c r="D15" s="26" t="n"/>
      <c r="E15" s="26" t="n"/>
      <c r="F15" s="18" t="n"/>
      <c r="G15" s="15" t="n"/>
      <c r="H15" s="19" t="n"/>
      <c r="I15" s="25" t="n"/>
      <c r="J15" s="15" t="n"/>
      <c r="K15" s="20">
        <f>IFERROR(IF(COUNTA(A15:J15)=0,"",IF(OR(A15="",B15="",C15="",D15="",E15="",G15="",H15=""),"Conferir campos",IF(E15&lt;=D15,"Conferir período",IF(OR(AND(Premissas!$B$4&lt;&gt;"",C15&lt;Premissas!$B$4),AND(Premissas!$B$5&lt;&gt;"",C15&gt;Premissas!$B$5)),"Data fora do limite",IF(AND(Premissas!$B$6&lt;&gt;"",(E15-D15)*24&gt;Premissas!$B$6),"Conferir duração",IF(AND(F15&lt;&gt;"",Premissas!$B$7&lt;&gt;"",F15&gt;Premissas!$B$7),"Conferir valor",IF(AND(H15&lt;&gt;Premissas!$D$7,COUNTIFS($A$5:$A$104,A15,$C$5:$C$104,C15,$D$5:$D$104,"&lt;"&amp;E15,$E$5:$E$104,"&gt;"&amp;D15,$H$5:$H$104,"&lt;&gt;"&amp;Premissas!$D$7)&gt;1),"Possível conflito",IF(AND(F15&lt;&gt;"",F15&gt;0,I15="",OR(H15=Premissas!$D$4,H15=Premissas!$D$5)),"Conferir vencimento",IF(AND(I15&lt;&gt;"",I15&lt;TODAY(),OR(H15=Premissas!$D$4,H15=Premissas!$D$5)),"Vencimento passado","Sem alerta"))))))))),"Conferir dados")</f>
        <v/>
      </c>
      <c r="N15">
        <f>""</f>
        <v/>
      </c>
    </row>
    <row r="16" ht="30" customHeight="1">
      <c r="A16" s="15" t="n"/>
      <c r="B16" s="15" t="n"/>
      <c r="C16" s="25" t="n"/>
      <c r="D16" s="26" t="n"/>
      <c r="E16" s="26" t="n"/>
      <c r="F16" s="18" t="n"/>
      <c r="G16" s="15" t="n"/>
      <c r="H16" s="19" t="n"/>
      <c r="I16" s="25" t="n"/>
      <c r="J16" s="15" t="n"/>
      <c r="K16" s="21">
        <f>IFERROR(IF(COUNTA(A16:J16)=0,"",IF(OR(A16="",B16="",C16="",D16="",E16="",G16="",H16=""),"Conferir campos",IF(E16&lt;=D16,"Conferir período",IF(OR(AND(Premissas!$B$4&lt;&gt;"",C16&lt;Premissas!$B$4),AND(Premissas!$B$5&lt;&gt;"",C16&gt;Premissas!$B$5)),"Data fora do limite",IF(AND(Premissas!$B$6&lt;&gt;"",(E16-D16)*24&gt;Premissas!$B$6),"Conferir duração",IF(AND(F16&lt;&gt;"",Premissas!$B$7&lt;&gt;"",F16&gt;Premissas!$B$7),"Conferir valor",IF(AND(H16&lt;&gt;Premissas!$D$7,COUNTIFS($A$5:$A$104,A16,$C$5:$C$104,C16,$D$5:$D$104,"&lt;"&amp;E16,$E$5:$E$104,"&gt;"&amp;D16,$H$5:$H$104,"&lt;&gt;"&amp;Premissas!$D$7)&gt;1),"Possível conflito",IF(AND(F16&lt;&gt;"",F16&gt;0,I16="",OR(H16=Premissas!$D$4,H16=Premissas!$D$5)),"Conferir vencimento",IF(AND(I16&lt;&gt;"",I16&lt;TODAY(),OR(H16=Premissas!$D$4,H16=Premissas!$D$5)),"Vencimento passado","Sem alerta"))))))))),"Conferir dados")</f>
        <v/>
      </c>
      <c r="N16">
        <f>""</f>
        <v/>
      </c>
    </row>
    <row r="17" ht="30" customHeight="1">
      <c r="A17" s="15" t="n"/>
      <c r="B17" s="15" t="n"/>
      <c r="C17" s="25" t="n"/>
      <c r="D17" s="26" t="n"/>
      <c r="E17" s="26" t="n"/>
      <c r="F17" s="18" t="n"/>
      <c r="G17" s="15" t="n"/>
      <c r="H17" s="19" t="n"/>
      <c r="I17" s="25" t="n"/>
      <c r="J17" s="15" t="n"/>
      <c r="K17" s="20">
        <f>IFERROR(IF(COUNTA(A17:J17)=0,"",IF(OR(A17="",B17="",C17="",D17="",E17="",G17="",H17=""),"Conferir campos",IF(E17&lt;=D17,"Conferir período",IF(OR(AND(Premissas!$B$4&lt;&gt;"",C17&lt;Premissas!$B$4),AND(Premissas!$B$5&lt;&gt;"",C17&gt;Premissas!$B$5)),"Data fora do limite",IF(AND(Premissas!$B$6&lt;&gt;"",(E17-D17)*24&gt;Premissas!$B$6),"Conferir duração",IF(AND(F17&lt;&gt;"",Premissas!$B$7&lt;&gt;"",F17&gt;Premissas!$B$7),"Conferir valor",IF(AND(H17&lt;&gt;Premissas!$D$7,COUNTIFS($A$5:$A$104,A17,$C$5:$C$104,C17,$D$5:$D$104,"&lt;"&amp;E17,$E$5:$E$104,"&gt;"&amp;D17,$H$5:$H$104,"&lt;&gt;"&amp;Premissas!$D$7)&gt;1),"Possível conflito",IF(AND(F17&lt;&gt;"",F17&gt;0,I17="",OR(H17=Premissas!$D$4,H17=Premissas!$D$5)),"Conferir vencimento",IF(AND(I17&lt;&gt;"",I17&lt;TODAY(),OR(H17=Premissas!$D$4,H17=Premissas!$D$5)),"Vencimento passado","Sem alerta"))))))))),"Conferir dados")</f>
        <v/>
      </c>
      <c r="N17">
        <f>""</f>
        <v/>
      </c>
    </row>
    <row r="18" ht="30" customHeight="1">
      <c r="A18" s="15" t="n"/>
      <c r="B18" s="15" t="n"/>
      <c r="C18" s="25" t="n"/>
      <c r="D18" s="26" t="n"/>
      <c r="E18" s="26" t="n"/>
      <c r="F18" s="18" t="n"/>
      <c r="G18" s="15" t="n"/>
      <c r="H18" s="19" t="n"/>
      <c r="I18" s="25" t="n"/>
      <c r="J18" s="15" t="n"/>
      <c r="K18" s="21">
        <f>IFERROR(IF(COUNTA(A18:J18)=0,"",IF(OR(A18="",B18="",C18="",D18="",E18="",G18="",H18=""),"Conferir campos",IF(E18&lt;=D18,"Conferir período",IF(OR(AND(Premissas!$B$4&lt;&gt;"",C18&lt;Premissas!$B$4),AND(Premissas!$B$5&lt;&gt;"",C18&gt;Premissas!$B$5)),"Data fora do limite",IF(AND(Premissas!$B$6&lt;&gt;"",(E18-D18)*24&gt;Premissas!$B$6),"Conferir duração",IF(AND(F18&lt;&gt;"",Premissas!$B$7&lt;&gt;"",F18&gt;Premissas!$B$7),"Conferir valor",IF(AND(H18&lt;&gt;Premissas!$D$7,COUNTIFS($A$5:$A$104,A18,$C$5:$C$104,C18,$D$5:$D$104,"&lt;"&amp;E18,$E$5:$E$104,"&gt;"&amp;D18,$H$5:$H$104,"&lt;&gt;"&amp;Premissas!$D$7)&gt;1),"Possível conflito",IF(AND(F18&lt;&gt;"",F18&gt;0,I18="",OR(H18=Premissas!$D$4,H18=Premissas!$D$5)),"Conferir vencimento",IF(AND(I18&lt;&gt;"",I18&lt;TODAY(),OR(H18=Premissas!$D$4,H18=Premissas!$D$5)),"Vencimento passado","Sem alerta"))))))))),"Conferir dados")</f>
        <v/>
      </c>
      <c r="N18">
        <f>""</f>
        <v/>
      </c>
    </row>
    <row r="19" ht="30" customHeight="1">
      <c r="A19" s="15" t="n"/>
      <c r="B19" s="15" t="n"/>
      <c r="C19" s="25" t="n"/>
      <c r="D19" s="26" t="n"/>
      <c r="E19" s="26" t="n"/>
      <c r="F19" s="18" t="n"/>
      <c r="G19" s="15" t="n"/>
      <c r="H19" s="19" t="n"/>
      <c r="I19" s="25" t="n"/>
      <c r="J19" s="15" t="n"/>
      <c r="K19" s="20">
        <f>IFERROR(IF(COUNTA(A19:J19)=0,"",IF(OR(A19="",B19="",C19="",D19="",E19="",G19="",H19=""),"Conferir campos",IF(E19&lt;=D19,"Conferir período",IF(OR(AND(Premissas!$B$4&lt;&gt;"",C19&lt;Premissas!$B$4),AND(Premissas!$B$5&lt;&gt;"",C19&gt;Premissas!$B$5)),"Data fora do limite",IF(AND(Premissas!$B$6&lt;&gt;"",(E19-D19)*24&gt;Premissas!$B$6),"Conferir duração",IF(AND(F19&lt;&gt;"",Premissas!$B$7&lt;&gt;"",F19&gt;Premissas!$B$7),"Conferir valor",IF(AND(H19&lt;&gt;Premissas!$D$7,COUNTIFS($A$5:$A$104,A19,$C$5:$C$104,C19,$D$5:$D$104,"&lt;"&amp;E19,$E$5:$E$104,"&gt;"&amp;D19,$H$5:$H$104,"&lt;&gt;"&amp;Premissas!$D$7)&gt;1),"Possível conflito",IF(AND(F19&lt;&gt;"",F19&gt;0,I19="",OR(H19=Premissas!$D$4,H19=Premissas!$D$5)),"Conferir vencimento",IF(AND(I19&lt;&gt;"",I19&lt;TODAY(),OR(H19=Premissas!$D$4,H19=Premissas!$D$5)),"Vencimento passado","Sem alerta"))))))))),"Conferir dados")</f>
        <v/>
      </c>
      <c r="N19">
        <f>""</f>
        <v/>
      </c>
    </row>
    <row r="20" ht="30" customHeight="1">
      <c r="A20" s="15" t="n"/>
      <c r="B20" s="15" t="n"/>
      <c r="C20" s="25" t="n"/>
      <c r="D20" s="26" t="n"/>
      <c r="E20" s="26" t="n"/>
      <c r="F20" s="18" t="n"/>
      <c r="G20" s="15" t="n"/>
      <c r="H20" s="19" t="n"/>
      <c r="I20" s="25" t="n"/>
      <c r="J20" s="15" t="n"/>
      <c r="K20" s="21">
        <f>IFERROR(IF(COUNTA(A20:J20)=0,"",IF(OR(A20="",B20="",C20="",D20="",E20="",G20="",H20=""),"Conferir campos",IF(E20&lt;=D20,"Conferir período",IF(OR(AND(Premissas!$B$4&lt;&gt;"",C20&lt;Premissas!$B$4),AND(Premissas!$B$5&lt;&gt;"",C20&gt;Premissas!$B$5)),"Data fora do limite",IF(AND(Premissas!$B$6&lt;&gt;"",(E20-D20)*24&gt;Premissas!$B$6),"Conferir duração",IF(AND(F20&lt;&gt;"",Premissas!$B$7&lt;&gt;"",F20&gt;Premissas!$B$7),"Conferir valor",IF(AND(H20&lt;&gt;Premissas!$D$7,COUNTIFS($A$5:$A$104,A20,$C$5:$C$104,C20,$D$5:$D$104,"&lt;"&amp;E20,$E$5:$E$104,"&gt;"&amp;D20,$H$5:$H$104,"&lt;&gt;"&amp;Premissas!$D$7)&gt;1),"Possível conflito",IF(AND(F20&lt;&gt;"",F20&gt;0,I20="",OR(H20=Premissas!$D$4,H20=Premissas!$D$5)),"Conferir vencimento",IF(AND(I20&lt;&gt;"",I20&lt;TODAY(),OR(H20=Premissas!$D$4,H20=Premissas!$D$5)),"Vencimento passado","Sem alerta"))))))))),"Conferir dados")</f>
        <v/>
      </c>
      <c r="N20">
        <f>""</f>
        <v/>
      </c>
    </row>
    <row r="21" ht="30" customHeight="1">
      <c r="A21" s="15" t="n"/>
      <c r="B21" s="15" t="n"/>
      <c r="C21" s="25" t="n"/>
      <c r="D21" s="26" t="n"/>
      <c r="E21" s="26" t="n"/>
      <c r="F21" s="18" t="n"/>
      <c r="G21" s="15" t="n"/>
      <c r="H21" s="19" t="n"/>
      <c r="I21" s="25" t="n"/>
      <c r="J21" s="15" t="n"/>
      <c r="K21" s="20">
        <f>IFERROR(IF(COUNTA(A21:J21)=0,"",IF(OR(A21="",B21="",C21="",D21="",E21="",G21="",H21=""),"Conferir campos",IF(E21&lt;=D21,"Conferir período",IF(OR(AND(Premissas!$B$4&lt;&gt;"",C21&lt;Premissas!$B$4),AND(Premissas!$B$5&lt;&gt;"",C21&gt;Premissas!$B$5)),"Data fora do limite",IF(AND(Premissas!$B$6&lt;&gt;"",(E21-D21)*24&gt;Premissas!$B$6),"Conferir duração",IF(AND(F21&lt;&gt;"",Premissas!$B$7&lt;&gt;"",F21&gt;Premissas!$B$7),"Conferir valor",IF(AND(H21&lt;&gt;Premissas!$D$7,COUNTIFS($A$5:$A$104,A21,$C$5:$C$104,C21,$D$5:$D$104,"&lt;"&amp;E21,$E$5:$E$104,"&gt;"&amp;D21,$H$5:$H$104,"&lt;&gt;"&amp;Premissas!$D$7)&gt;1),"Possível conflito",IF(AND(F21&lt;&gt;"",F21&gt;0,I21="",OR(H21=Premissas!$D$4,H21=Premissas!$D$5)),"Conferir vencimento",IF(AND(I21&lt;&gt;"",I21&lt;TODAY(),OR(H21=Premissas!$D$4,H21=Premissas!$D$5)),"Vencimento passado","Sem alerta"))))))))),"Conferir dados")</f>
        <v/>
      </c>
      <c r="N21">
        <f>""</f>
        <v/>
      </c>
    </row>
    <row r="22" ht="30" customHeight="1">
      <c r="A22" s="15" t="n"/>
      <c r="B22" s="15" t="n"/>
      <c r="C22" s="25" t="n"/>
      <c r="D22" s="26" t="n"/>
      <c r="E22" s="26" t="n"/>
      <c r="F22" s="18" t="n"/>
      <c r="G22" s="15" t="n"/>
      <c r="H22" s="19" t="n"/>
      <c r="I22" s="25" t="n"/>
      <c r="J22" s="15" t="n"/>
      <c r="K22" s="21">
        <f>IFERROR(IF(COUNTA(A22:J22)=0,"",IF(OR(A22="",B22="",C22="",D22="",E22="",G22="",H22=""),"Conferir campos",IF(E22&lt;=D22,"Conferir período",IF(OR(AND(Premissas!$B$4&lt;&gt;"",C22&lt;Premissas!$B$4),AND(Premissas!$B$5&lt;&gt;"",C22&gt;Premissas!$B$5)),"Data fora do limite",IF(AND(Premissas!$B$6&lt;&gt;"",(E22-D22)*24&gt;Premissas!$B$6),"Conferir duração",IF(AND(F22&lt;&gt;"",Premissas!$B$7&lt;&gt;"",F22&gt;Premissas!$B$7),"Conferir valor",IF(AND(H22&lt;&gt;Premissas!$D$7,COUNTIFS($A$5:$A$104,A22,$C$5:$C$104,C22,$D$5:$D$104,"&lt;"&amp;E22,$E$5:$E$104,"&gt;"&amp;D22,$H$5:$H$104,"&lt;&gt;"&amp;Premissas!$D$7)&gt;1),"Possível conflito",IF(AND(F22&lt;&gt;"",F22&gt;0,I22="",OR(H22=Premissas!$D$4,H22=Premissas!$D$5)),"Conferir vencimento",IF(AND(I22&lt;&gt;"",I22&lt;TODAY(),OR(H22=Premissas!$D$4,H22=Premissas!$D$5)),"Vencimento passado","Sem alerta"))))))))),"Conferir dados")</f>
        <v/>
      </c>
      <c r="N22">
        <f>""</f>
        <v/>
      </c>
    </row>
    <row r="23" ht="30" customHeight="1">
      <c r="A23" s="15" t="n"/>
      <c r="B23" s="15" t="n"/>
      <c r="C23" s="25" t="n"/>
      <c r="D23" s="26" t="n"/>
      <c r="E23" s="26" t="n"/>
      <c r="F23" s="18" t="n"/>
      <c r="G23" s="15" t="n"/>
      <c r="H23" s="19" t="n"/>
      <c r="I23" s="25" t="n"/>
      <c r="J23" s="15" t="n"/>
      <c r="K23" s="20">
        <f>IFERROR(IF(COUNTA(A23:J23)=0,"",IF(OR(A23="",B23="",C23="",D23="",E23="",G23="",H23=""),"Conferir campos",IF(E23&lt;=D23,"Conferir período",IF(OR(AND(Premissas!$B$4&lt;&gt;"",C23&lt;Premissas!$B$4),AND(Premissas!$B$5&lt;&gt;"",C23&gt;Premissas!$B$5)),"Data fora do limite",IF(AND(Premissas!$B$6&lt;&gt;"",(E23-D23)*24&gt;Premissas!$B$6),"Conferir duração",IF(AND(F23&lt;&gt;"",Premissas!$B$7&lt;&gt;"",F23&gt;Premissas!$B$7),"Conferir valor",IF(AND(H23&lt;&gt;Premissas!$D$7,COUNTIFS($A$5:$A$104,A23,$C$5:$C$104,C23,$D$5:$D$104,"&lt;"&amp;E23,$E$5:$E$104,"&gt;"&amp;D23,$H$5:$H$104,"&lt;&gt;"&amp;Premissas!$D$7)&gt;1),"Possível conflito",IF(AND(F23&lt;&gt;"",F23&gt;0,I23="",OR(H23=Premissas!$D$4,H23=Premissas!$D$5)),"Conferir vencimento",IF(AND(I23&lt;&gt;"",I23&lt;TODAY(),OR(H23=Premissas!$D$4,H23=Premissas!$D$5)),"Vencimento passado","Sem alerta"))))))))),"Conferir dados")</f>
        <v/>
      </c>
      <c r="N23">
        <f>""</f>
        <v/>
      </c>
    </row>
    <row r="24" ht="30" customHeight="1">
      <c r="A24" s="15" t="n"/>
      <c r="B24" s="15" t="n"/>
      <c r="C24" s="25" t="n"/>
      <c r="D24" s="26" t="n"/>
      <c r="E24" s="26" t="n"/>
      <c r="F24" s="18" t="n"/>
      <c r="G24" s="15" t="n"/>
      <c r="H24" s="19" t="n"/>
      <c r="I24" s="25" t="n"/>
      <c r="J24" s="15" t="n"/>
      <c r="K24" s="21">
        <f>IFERROR(IF(COUNTA(A24:J24)=0,"",IF(OR(A24="",B24="",C24="",D24="",E24="",G24="",H24=""),"Conferir campos",IF(E24&lt;=D24,"Conferir período",IF(OR(AND(Premissas!$B$4&lt;&gt;"",C24&lt;Premissas!$B$4),AND(Premissas!$B$5&lt;&gt;"",C24&gt;Premissas!$B$5)),"Data fora do limite",IF(AND(Premissas!$B$6&lt;&gt;"",(E24-D24)*24&gt;Premissas!$B$6),"Conferir duração",IF(AND(F24&lt;&gt;"",Premissas!$B$7&lt;&gt;"",F24&gt;Premissas!$B$7),"Conferir valor",IF(AND(H24&lt;&gt;Premissas!$D$7,COUNTIFS($A$5:$A$104,A24,$C$5:$C$104,C24,$D$5:$D$104,"&lt;"&amp;E24,$E$5:$E$104,"&gt;"&amp;D24,$H$5:$H$104,"&lt;&gt;"&amp;Premissas!$D$7)&gt;1),"Possível conflito",IF(AND(F24&lt;&gt;"",F24&gt;0,I24="",OR(H24=Premissas!$D$4,H24=Premissas!$D$5)),"Conferir vencimento",IF(AND(I24&lt;&gt;"",I24&lt;TODAY(),OR(H24=Premissas!$D$4,H24=Premissas!$D$5)),"Vencimento passado","Sem alerta"))))))))),"Conferir dados")</f>
        <v/>
      </c>
      <c r="N24">
        <f>""</f>
        <v/>
      </c>
    </row>
    <row r="25" ht="30" customHeight="1">
      <c r="A25" s="15" t="n"/>
      <c r="B25" s="15" t="n"/>
      <c r="C25" s="25" t="n"/>
      <c r="D25" s="26" t="n"/>
      <c r="E25" s="26" t="n"/>
      <c r="F25" s="18" t="n"/>
      <c r="G25" s="15" t="n"/>
      <c r="H25" s="19" t="n"/>
      <c r="I25" s="25" t="n"/>
      <c r="J25" s="15" t="n"/>
      <c r="K25" s="20">
        <f>IFERROR(IF(COUNTA(A25:J25)=0,"",IF(OR(A25="",B25="",C25="",D25="",E25="",G25="",H25=""),"Conferir campos",IF(E25&lt;=D25,"Conferir período",IF(OR(AND(Premissas!$B$4&lt;&gt;"",C25&lt;Premissas!$B$4),AND(Premissas!$B$5&lt;&gt;"",C25&gt;Premissas!$B$5)),"Data fora do limite",IF(AND(Premissas!$B$6&lt;&gt;"",(E25-D25)*24&gt;Premissas!$B$6),"Conferir duração",IF(AND(F25&lt;&gt;"",Premissas!$B$7&lt;&gt;"",F25&gt;Premissas!$B$7),"Conferir valor",IF(AND(H25&lt;&gt;Premissas!$D$7,COUNTIFS($A$5:$A$104,A25,$C$5:$C$104,C25,$D$5:$D$104,"&lt;"&amp;E25,$E$5:$E$104,"&gt;"&amp;D25,$H$5:$H$104,"&lt;&gt;"&amp;Premissas!$D$7)&gt;1),"Possível conflito",IF(AND(F25&lt;&gt;"",F25&gt;0,I25="",OR(H25=Premissas!$D$4,H25=Premissas!$D$5)),"Conferir vencimento",IF(AND(I25&lt;&gt;"",I25&lt;TODAY(),OR(H25=Premissas!$D$4,H25=Premissas!$D$5)),"Vencimento passado","Sem alerta"))))))))),"Conferir dados")</f>
        <v/>
      </c>
      <c r="N25">
        <f>""</f>
        <v/>
      </c>
    </row>
    <row r="26" ht="30" customHeight="1">
      <c r="A26" s="15" t="n"/>
      <c r="B26" s="15" t="n"/>
      <c r="C26" s="25" t="n"/>
      <c r="D26" s="26" t="n"/>
      <c r="E26" s="26" t="n"/>
      <c r="F26" s="18" t="n"/>
      <c r="G26" s="15" t="n"/>
      <c r="H26" s="19" t="n"/>
      <c r="I26" s="25" t="n"/>
      <c r="J26" s="15" t="n"/>
      <c r="K26" s="21">
        <f>IFERROR(IF(COUNTA(A26:J26)=0,"",IF(OR(A26="",B26="",C26="",D26="",E26="",G26="",H26=""),"Conferir campos",IF(E26&lt;=D26,"Conferir período",IF(OR(AND(Premissas!$B$4&lt;&gt;"",C26&lt;Premissas!$B$4),AND(Premissas!$B$5&lt;&gt;"",C26&gt;Premissas!$B$5)),"Data fora do limite",IF(AND(Premissas!$B$6&lt;&gt;"",(E26-D26)*24&gt;Premissas!$B$6),"Conferir duração",IF(AND(F26&lt;&gt;"",Premissas!$B$7&lt;&gt;"",F26&gt;Premissas!$B$7),"Conferir valor",IF(AND(H26&lt;&gt;Premissas!$D$7,COUNTIFS($A$5:$A$104,A26,$C$5:$C$104,C26,$D$5:$D$104,"&lt;"&amp;E26,$E$5:$E$104,"&gt;"&amp;D26,$H$5:$H$104,"&lt;&gt;"&amp;Premissas!$D$7)&gt;1),"Possível conflito",IF(AND(F26&lt;&gt;"",F26&gt;0,I26="",OR(H26=Premissas!$D$4,H26=Premissas!$D$5)),"Conferir vencimento",IF(AND(I26&lt;&gt;"",I26&lt;TODAY(),OR(H26=Premissas!$D$4,H26=Premissas!$D$5)),"Vencimento passado","Sem alerta"))))))))),"Conferir dados")</f>
        <v/>
      </c>
      <c r="N26">
        <f>""</f>
        <v/>
      </c>
    </row>
    <row r="27" ht="30" customHeight="1">
      <c r="A27" s="15" t="n"/>
      <c r="B27" s="15" t="n"/>
      <c r="C27" s="25" t="n"/>
      <c r="D27" s="26" t="n"/>
      <c r="E27" s="26" t="n"/>
      <c r="F27" s="18" t="n"/>
      <c r="G27" s="15" t="n"/>
      <c r="H27" s="19" t="n"/>
      <c r="I27" s="25" t="n"/>
      <c r="J27" s="15" t="n"/>
      <c r="K27" s="20">
        <f>IFERROR(IF(COUNTA(A27:J27)=0,"",IF(OR(A27="",B27="",C27="",D27="",E27="",G27="",H27=""),"Conferir campos",IF(E27&lt;=D27,"Conferir período",IF(OR(AND(Premissas!$B$4&lt;&gt;"",C27&lt;Premissas!$B$4),AND(Premissas!$B$5&lt;&gt;"",C27&gt;Premissas!$B$5)),"Data fora do limite",IF(AND(Premissas!$B$6&lt;&gt;"",(E27-D27)*24&gt;Premissas!$B$6),"Conferir duração",IF(AND(F27&lt;&gt;"",Premissas!$B$7&lt;&gt;"",F27&gt;Premissas!$B$7),"Conferir valor",IF(AND(H27&lt;&gt;Premissas!$D$7,COUNTIFS($A$5:$A$104,A27,$C$5:$C$104,C27,$D$5:$D$104,"&lt;"&amp;E27,$E$5:$E$104,"&gt;"&amp;D27,$H$5:$H$104,"&lt;&gt;"&amp;Premissas!$D$7)&gt;1),"Possível conflito",IF(AND(F27&lt;&gt;"",F27&gt;0,I27="",OR(H27=Premissas!$D$4,H27=Premissas!$D$5)),"Conferir vencimento",IF(AND(I27&lt;&gt;"",I27&lt;TODAY(),OR(H27=Premissas!$D$4,H27=Premissas!$D$5)),"Vencimento passado","Sem alerta"))))))))),"Conferir dados")</f>
        <v/>
      </c>
      <c r="N27">
        <f>""</f>
        <v/>
      </c>
    </row>
    <row r="28" ht="30" customHeight="1">
      <c r="A28" s="15" t="n"/>
      <c r="B28" s="15" t="n"/>
      <c r="C28" s="25" t="n"/>
      <c r="D28" s="26" t="n"/>
      <c r="E28" s="26" t="n"/>
      <c r="F28" s="18" t="n"/>
      <c r="G28" s="15" t="n"/>
      <c r="H28" s="19" t="n"/>
      <c r="I28" s="25" t="n"/>
      <c r="J28" s="15" t="n"/>
      <c r="K28" s="21">
        <f>IFERROR(IF(COUNTA(A28:J28)=0,"",IF(OR(A28="",B28="",C28="",D28="",E28="",G28="",H28=""),"Conferir campos",IF(E28&lt;=D28,"Conferir período",IF(OR(AND(Premissas!$B$4&lt;&gt;"",C28&lt;Premissas!$B$4),AND(Premissas!$B$5&lt;&gt;"",C28&gt;Premissas!$B$5)),"Data fora do limite",IF(AND(Premissas!$B$6&lt;&gt;"",(E28-D28)*24&gt;Premissas!$B$6),"Conferir duração",IF(AND(F28&lt;&gt;"",Premissas!$B$7&lt;&gt;"",F28&gt;Premissas!$B$7),"Conferir valor",IF(AND(H28&lt;&gt;Premissas!$D$7,COUNTIFS($A$5:$A$104,A28,$C$5:$C$104,C28,$D$5:$D$104,"&lt;"&amp;E28,$E$5:$E$104,"&gt;"&amp;D28,$H$5:$H$104,"&lt;&gt;"&amp;Premissas!$D$7)&gt;1),"Possível conflito",IF(AND(F28&lt;&gt;"",F28&gt;0,I28="",OR(H28=Premissas!$D$4,H28=Premissas!$D$5)),"Conferir vencimento",IF(AND(I28&lt;&gt;"",I28&lt;TODAY(),OR(H28=Premissas!$D$4,H28=Premissas!$D$5)),"Vencimento passado","Sem alerta"))))))))),"Conferir dados")</f>
        <v/>
      </c>
      <c r="N28">
        <f>""</f>
        <v/>
      </c>
    </row>
    <row r="29" ht="30" customHeight="1">
      <c r="A29" s="15" t="n"/>
      <c r="B29" s="15" t="n"/>
      <c r="C29" s="25" t="n"/>
      <c r="D29" s="26" t="n"/>
      <c r="E29" s="26" t="n"/>
      <c r="F29" s="18" t="n"/>
      <c r="G29" s="15" t="n"/>
      <c r="H29" s="19" t="n"/>
      <c r="I29" s="25" t="n"/>
      <c r="J29" s="15" t="n"/>
      <c r="K29" s="20">
        <f>IFERROR(IF(COUNTA(A29:J29)=0,"",IF(OR(A29="",B29="",C29="",D29="",E29="",G29="",H29=""),"Conferir campos",IF(E29&lt;=D29,"Conferir período",IF(OR(AND(Premissas!$B$4&lt;&gt;"",C29&lt;Premissas!$B$4),AND(Premissas!$B$5&lt;&gt;"",C29&gt;Premissas!$B$5)),"Data fora do limite",IF(AND(Premissas!$B$6&lt;&gt;"",(E29-D29)*24&gt;Premissas!$B$6),"Conferir duração",IF(AND(F29&lt;&gt;"",Premissas!$B$7&lt;&gt;"",F29&gt;Premissas!$B$7),"Conferir valor",IF(AND(H29&lt;&gt;Premissas!$D$7,COUNTIFS($A$5:$A$104,A29,$C$5:$C$104,C29,$D$5:$D$104,"&lt;"&amp;E29,$E$5:$E$104,"&gt;"&amp;D29,$H$5:$H$104,"&lt;&gt;"&amp;Premissas!$D$7)&gt;1),"Possível conflito",IF(AND(F29&lt;&gt;"",F29&gt;0,I29="",OR(H29=Premissas!$D$4,H29=Premissas!$D$5)),"Conferir vencimento",IF(AND(I29&lt;&gt;"",I29&lt;TODAY(),OR(H29=Premissas!$D$4,H29=Premissas!$D$5)),"Vencimento passado","Sem alerta"))))))))),"Conferir dados")</f>
        <v/>
      </c>
      <c r="N29">
        <f>""</f>
        <v/>
      </c>
    </row>
    <row r="30" ht="30" customHeight="1">
      <c r="A30" s="15" t="n"/>
      <c r="B30" s="15" t="n"/>
      <c r="C30" s="25" t="n"/>
      <c r="D30" s="26" t="n"/>
      <c r="E30" s="26" t="n"/>
      <c r="F30" s="18" t="n"/>
      <c r="G30" s="15" t="n"/>
      <c r="H30" s="19" t="n"/>
      <c r="I30" s="25" t="n"/>
      <c r="J30" s="15" t="n"/>
      <c r="K30" s="21">
        <f>IFERROR(IF(COUNTA(A30:J30)=0,"",IF(OR(A30="",B30="",C30="",D30="",E30="",G30="",H30=""),"Conferir campos",IF(E30&lt;=D30,"Conferir período",IF(OR(AND(Premissas!$B$4&lt;&gt;"",C30&lt;Premissas!$B$4),AND(Premissas!$B$5&lt;&gt;"",C30&gt;Premissas!$B$5)),"Data fora do limite",IF(AND(Premissas!$B$6&lt;&gt;"",(E30-D30)*24&gt;Premissas!$B$6),"Conferir duração",IF(AND(F30&lt;&gt;"",Premissas!$B$7&lt;&gt;"",F30&gt;Premissas!$B$7),"Conferir valor",IF(AND(H30&lt;&gt;Premissas!$D$7,COUNTIFS($A$5:$A$104,A30,$C$5:$C$104,C30,$D$5:$D$104,"&lt;"&amp;E30,$E$5:$E$104,"&gt;"&amp;D30,$H$5:$H$104,"&lt;&gt;"&amp;Premissas!$D$7)&gt;1),"Possível conflito",IF(AND(F30&lt;&gt;"",F30&gt;0,I30="",OR(H30=Premissas!$D$4,H30=Premissas!$D$5)),"Conferir vencimento",IF(AND(I30&lt;&gt;"",I30&lt;TODAY(),OR(H30=Premissas!$D$4,H30=Premissas!$D$5)),"Vencimento passado","Sem alerta"))))))))),"Conferir dados")</f>
        <v/>
      </c>
      <c r="N30">
        <f>""</f>
        <v/>
      </c>
    </row>
    <row r="31" ht="30" customHeight="1">
      <c r="A31" s="15" t="n"/>
      <c r="B31" s="15" t="n"/>
      <c r="C31" s="25" t="n"/>
      <c r="D31" s="26" t="n"/>
      <c r="E31" s="26" t="n"/>
      <c r="F31" s="18" t="n"/>
      <c r="G31" s="15" t="n"/>
      <c r="H31" s="19" t="n"/>
      <c r="I31" s="25" t="n"/>
      <c r="J31" s="15" t="n"/>
      <c r="K31" s="20">
        <f>IFERROR(IF(COUNTA(A31:J31)=0,"",IF(OR(A31="",B31="",C31="",D31="",E31="",G31="",H31=""),"Conferir campos",IF(E31&lt;=D31,"Conferir período",IF(OR(AND(Premissas!$B$4&lt;&gt;"",C31&lt;Premissas!$B$4),AND(Premissas!$B$5&lt;&gt;"",C31&gt;Premissas!$B$5)),"Data fora do limite",IF(AND(Premissas!$B$6&lt;&gt;"",(E31-D31)*24&gt;Premissas!$B$6),"Conferir duração",IF(AND(F31&lt;&gt;"",Premissas!$B$7&lt;&gt;"",F31&gt;Premissas!$B$7),"Conferir valor",IF(AND(H31&lt;&gt;Premissas!$D$7,COUNTIFS($A$5:$A$104,A31,$C$5:$C$104,C31,$D$5:$D$104,"&lt;"&amp;E31,$E$5:$E$104,"&gt;"&amp;D31,$H$5:$H$104,"&lt;&gt;"&amp;Premissas!$D$7)&gt;1),"Possível conflito",IF(AND(F31&lt;&gt;"",F31&gt;0,I31="",OR(H31=Premissas!$D$4,H31=Premissas!$D$5)),"Conferir vencimento",IF(AND(I31&lt;&gt;"",I31&lt;TODAY(),OR(H31=Premissas!$D$4,H31=Premissas!$D$5)),"Vencimento passado","Sem alerta"))))))))),"Conferir dados")</f>
        <v/>
      </c>
      <c r="N31">
        <f>""</f>
        <v/>
      </c>
    </row>
    <row r="32" ht="30" customHeight="1">
      <c r="A32" s="15" t="n"/>
      <c r="B32" s="15" t="n"/>
      <c r="C32" s="25" t="n"/>
      <c r="D32" s="26" t="n"/>
      <c r="E32" s="26" t="n"/>
      <c r="F32" s="18" t="n"/>
      <c r="G32" s="15" t="n"/>
      <c r="H32" s="19" t="n"/>
      <c r="I32" s="25" t="n"/>
      <c r="J32" s="15" t="n"/>
      <c r="K32" s="21">
        <f>IFERROR(IF(COUNTA(A32:J32)=0,"",IF(OR(A32="",B32="",C32="",D32="",E32="",G32="",H32=""),"Conferir campos",IF(E32&lt;=D32,"Conferir período",IF(OR(AND(Premissas!$B$4&lt;&gt;"",C32&lt;Premissas!$B$4),AND(Premissas!$B$5&lt;&gt;"",C32&gt;Premissas!$B$5)),"Data fora do limite",IF(AND(Premissas!$B$6&lt;&gt;"",(E32-D32)*24&gt;Premissas!$B$6),"Conferir duração",IF(AND(F32&lt;&gt;"",Premissas!$B$7&lt;&gt;"",F32&gt;Premissas!$B$7),"Conferir valor",IF(AND(H32&lt;&gt;Premissas!$D$7,COUNTIFS($A$5:$A$104,A32,$C$5:$C$104,C32,$D$5:$D$104,"&lt;"&amp;E32,$E$5:$E$104,"&gt;"&amp;D32,$H$5:$H$104,"&lt;&gt;"&amp;Premissas!$D$7)&gt;1),"Possível conflito",IF(AND(F32&lt;&gt;"",F32&gt;0,I32="",OR(H32=Premissas!$D$4,H32=Premissas!$D$5)),"Conferir vencimento",IF(AND(I32&lt;&gt;"",I32&lt;TODAY(),OR(H32=Premissas!$D$4,H32=Premissas!$D$5)),"Vencimento passado","Sem alerta"))))))))),"Conferir dados")</f>
        <v/>
      </c>
      <c r="N32">
        <f>""</f>
        <v/>
      </c>
    </row>
    <row r="33" ht="30" customHeight="1">
      <c r="A33" s="15" t="n"/>
      <c r="B33" s="15" t="n"/>
      <c r="C33" s="25" t="n"/>
      <c r="D33" s="26" t="n"/>
      <c r="E33" s="26" t="n"/>
      <c r="F33" s="18" t="n"/>
      <c r="G33" s="15" t="n"/>
      <c r="H33" s="19" t="n"/>
      <c r="I33" s="25" t="n"/>
      <c r="J33" s="15" t="n"/>
      <c r="K33" s="20">
        <f>IFERROR(IF(COUNTA(A33:J33)=0,"",IF(OR(A33="",B33="",C33="",D33="",E33="",G33="",H33=""),"Conferir campos",IF(E33&lt;=D33,"Conferir período",IF(OR(AND(Premissas!$B$4&lt;&gt;"",C33&lt;Premissas!$B$4),AND(Premissas!$B$5&lt;&gt;"",C33&gt;Premissas!$B$5)),"Data fora do limite",IF(AND(Premissas!$B$6&lt;&gt;"",(E33-D33)*24&gt;Premissas!$B$6),"Conferir duração",IF(AND(F33&lt;&gt;"",Premissas!$B$7&lt;&gt;"",F33&gt;Premissas!$B$7),"Conferir valor",IF(AND(H33&lt;&gt;Premissas!$D$7,COUNTIFS($A$5:$A$104,A33,$C$5:$C$104,C33,$D$5:$D$104,"&lt;"&amp;E33,$E$5:$E$104,"&gt;"&amp;D33,$H$5:$H$104,"&lt;&gt;"&amp;Premissas!$D$7)&gt;1),"Possível conflito",IF(AND(F33&lt;&gt;"",F33&gt;0,I33="",OR(H33=Premissas!$D$4,H33=Premissas!$D$5)),"Conferir vencimento",IF(AND(I33&lt;&gt;"",I33&lt;TODAY(),OR(H33=Premissas!$D$4,H33=Premissas!$D$5)),"Vencimento passado","Sem alerta"))))))))),"Conferir dados")</f>
        <v/>
      </c>
      <c r="N33">
        <f>""</f>
        <v/>
      </c>
    </row>
    <row r="34" ht="30" customHeight="1">
      <c r="A34" s="15" t="n"/>
      <c r="B34" s="15" t="n"/>
      <c r="C34" s="25" t="n"/>
      <c r="D34" s="26" t="n"/>
      <c r="E34" s="26" t="n"/>
      <c r="F34" s="18" t="n"/>
      <c r="G34" s="15" t="n"/>
      <c r="H34" s="19" t="n"/>
      <c r="I34" s="25" t="n"/>
      <c r="J34" s="15" t="n"/>
      <c r="K34" s="21">
        <f>IFERROR(IF(COUNTA(A34:J34)=0,"",IF(OR(A34="",B34="",C34="",D34="",E34="",G34="",H34=""),"Conferir campos",IF(E34&lt;=D34,"Conferir período",IF(OR(AND(Premissas!$B$4&lt;&gt;"",C34&lt;Premissas!$B$4),AND(Premissas!$B$5&lt;&gt;"",C34&gt;Premissas!$B$5)),"Data fora do limite",IF(AND(Premissas!$B$6&lt;&gt;"",(E34-D34)*24&gt;Premissas!$B$6),"Conferir duração",IF(AND(F34&lt;&gt;"",Premissas!$B$7&lt;&gt;"",F34&gt;Premissas!$B$7),"Conferir valor",IF(AND(H34&lt;&gt;Premissas!$D$7,COUNTIFS($A$5:$A$104,A34,$C$5:$C$104,C34,$D$5:$D$104,"&lt;"&amp;E34,$E$5:$E$104,"&gt;"&amp;D34,$H$5:$H$104,"&lt;&gt;"&amp;Premissas!$D$7)&gt;1),"Possível conflito",IF(AND(F34&lt;&gt;"",F34&gt;0,I34="",OR(H34=Premissas!$D$4,H34=Premissas!$D$5)),"Conferir vencimento",IF(AND(I34&lt;&gt;"",I34&lt;TODAY(),OR(H34=Premissas!$D$4,H34=Premissas!$D$5)),"Vencimento passado","Sem alerta"))))))))),"Conferir dados")</f>
        <v/>
      </c>
      <c r="N34">
        <f>""</f>
        <v/>
      </c>
    </row>
    <row r="35" ht="30" customHeight="1">
      <c r="A35" s="15" t="n"/>
      <c r="B35" s="15" t="n"/>
      <c r="C35" s="25" t="n"/>
      <c r="D35" s="26" t="n"/>
      <c r="E35" s="26" t="n"/>
      <c r="F35" s="18" t="n"/>
      <c r="G35" s="15" t="n"/>
      <c r="H35" s="19" t="n"/>
      <c r="I35" s="25" t="n"/>
      <c r="J35" s="15" t="n"/>
      <c r="K35" s="20">
        <f>IFERROR(IF(COUNTA(A35:J35)=0,"",IF(OR(A35="",B35="",C35="",D35="",E35="",G35="",H35=""),"Conferir campos",IF(E35&lt;=D35,"Conferir período",IF(OR(AND(Premissas!$B$4&lt;&gt;"",C35&lt;Premissas!$B$4),AND(Premissas!$B$5&lt;&gt;"",C35&gt;Premissas!$B$5)),"Data fora do limite",IF(AND(Premissas!$B$6&lt;&gt;"",(E35-D35)*24&gt;Premissas!$B$6),"Conferir duração",IF(AND(F35&lt;&gt;"",Premissas!$B$7&lt;&gt;"",F35&gt;Premissas!$B$7),"Conferir valor",IF(AND(H35&lt;&gt;Premissas!$D$7,COUNTIFS($A$5:$A$104,A35,$C$5:$C$104,C35,$D$5:$D$104,"&lt;"&amp;E35,$E$5:$E$104,"&gt;"&amp;D35,$H$5:$H$104,"&lt;&gt;"&amp;Premissas!$D$7)&gt;1),"Possível conflito",IF(AND(F35&lt;&gt;"",F35&gt;0,I35="",OR(H35=Premissas!$D$4,H35=Premissas!$D$5)),"Conferir vencimento",IF(AND(I35&lt;&gt;"",I35&lt;TODAY(),OR(H35=Premissas!$D$4,H35=Premissas!$D$5)),"Vencimento passado","Sem alerta"))))))))),"Conferir dados")</f>
        <v/>
      </c>
      <c r="N35">
        <f>""</f>
        <v/>
      </c>
    </row>
    <row r="36" ht="30" customHeight="1">
      <c r="A36" s="15" t="n"/>
      <c r="B36" s="15" t="n"/>
      <c r="C36" s="25" t="n"/>
      <c r="D36" s="26" t="n"/>
      <c r="E36" s="26" t="n"/>
      <c r="F36" s="18" t="n"/>
      <c r="G36" s="15" t="n"/>
      <c r="H36" s="19" t="n"/>
      <c r="I36" s="25" t="n"/>
      <c r="J36" s="15" t="n"/>
      <c r="K36" s="21">
        <f>IFERROR(IF(COUNTA(A36:J36)=0,"",IF(OR(A36="",B36="",C36="",D36="",E36="",G36="",H36=""),"Conferir campos",IF(E36&lt;=D36,"Conferir período",IF(OR(AND(Premissas!$B$4&lt;&gt;"",C36&lt;Premissas!$B$4),AND(Premissas!$B$5&lt;&gt;"",C36&gt;Premissas!$B$5)),"Data fora do limite",IF(AND(Premissas!$B$6&lt;&gt;"",(E36-D36)*24&gt;Premissas!$B$6),"Conferir duração",IF(AND(F36&lt;&gt;"",Premissas!$B$7&lt;&gt;"",F36&gt;Premissas!$B$7),"Conferir valor",IF(AND(H36&lt;&gt;Premissas!$D$7,COUNTIFS($A$5:$A$104,A36,$C$5:$C$104,C36,$D$5:$D$104,"&lt;"&amp;E36,$E$5:$E$104,"&gt;"&amp;D36,$H$5:$H$104,"&lt;&gt;"&amp;Premissas!$D$7)&gt;1),"Possível conflito",IF(AND(F36&lt;&gt;"",F36&gt;0,I36="",OR(H36=Premissas!$D$4,H36=Premissas!$D$5)),"Conferir vencimento",IF(AND(I36&lt;&gt;"",I36&lt;TODAY(),OR(H36=Premissas!$D$4,H36=Premissas!$D$5)),"Vencimento passado","Sem alerta"))))))))),"Conferir dados")</f>
        <v/>
      </c>
      <c r="N36">
        <f>""</f>
        <v/>
      </c>
    </row>
    <row r="37" ht="30" customHeight="1">
      <c r="A37" s="15" t="n"/>
      <c r="B37" s="15" t="n"/>
      <c r="C37" s="25" t="n"/>
      <c r="D37" s="26" t="n"/>
      <c r="E37" s="26" t="n"/>
      <c r="F37" s="18" t="n"/>
      <c r="G37" s="15" t="n"/>
      <c r="H37" s="19" t="n"/>
      <c r="I37" s="25" t="n"/>
      <c r="J37" s="15" t="n"/>
      <c r="K37" s="20">
        <f>IFERROR(IF(COUNTA(A37:J37)=0,"",IF(OR(A37="",B37="",C37="",D37="",E37="",G37="",H37=""),"Conferir campos",IF(E37&lt;=D37,"Conferir período",IF(OR(AND(Premissas!$B$4&lt;&gt;"",C37&lt;Premissas!$B$4),AND(Premissas!$B$5&lt;&gt;"",C37&gt;Premissas!$B$5)),"Data fora do limite",IF(AND(Premissas!$B$6&lt;&gt;"",(E37-D37)*24&gt;Premissas!$B$6),"Conferir duração",IF(AND(F37&lt;&gt;"",Premissas!$B$7&lt;&gt;"",F37&gt;Premissas!$B$7),"Conferir valor",IF(AND(H37&lt;&gt;Premissas!$D$7,COUNTIFS($A$5:$A$104,A37,$C$5:$C$104,C37,$D$5:$D$104,"&lt;"&amp;E37,$E$5:$E$104,"&gt;"&amp;D37,$H$5:$H$104,"&lt;&gt;"&amp;Premissas!$D$7)&gt;1),"Possível conflito",IF(AND(F37&lt;&gt;"",F37&gt;0,I37="",OR(H37=Premissas!$D$4,H37=Premissas!$D$5)),"Conferir vencimento",IF(AND(I37&lt;&gt;"",I37&lt;TODAY(),OR(H37=Premissas!$D$4,H37=Premissas!$D$5)),"Vencimento passado","Sem alerta"))))))))),"Conferir dados")</f>
        <v/>
      </c>
      <c r="N37">
        <f>""</f>
        <v/>
      </c>
    </row>
    <row r="38" ht="30" customHeight="1">
      <c r="A38" s="15" t="n"/>
      <c r="B38" s="15" t="n"/>
      <c r="C38" s="25" t="n"/>
      <c r="D38" s="26" t="n"/>
      <c r="E38" s="26" t="n"/>
      <c r="F38" s="18" t="n"/>
      <c r="G38" s="15" t="n"/>
      <c r="H38" s="19" t="n"/>
      <c r="I38" s="25" t="n"/>
      <c r="J38" s="15" t="n"/>
      <c r="K38" s="21">
        <f>IFERROR(IF(COUNTA(A38:J38)=0,"",IF(OR(A38="",B38="",C38="",D38="",E38="",G38="",H38=""),"Conferir campos",IF(E38&lt;=D38,"Conferir período",IF(OR(AND(Premissas!$B$4&lt;&gt;"",C38&lt;Premissas!$B$4),AND(Premissas!$B$5&lt;&gt;"",C38&gt;Premissas!$B$5)),"Data fora do limite",IF(AND(Premissas!$B$6&lt;&gt;"",(E38-D38)*24&gt;Premissas!$B$6),"Conferir duração",IF(AND(F38&lt;&gt;"",Premissas!$B$7&lt;&gt;"",F38&gt;Premissas!$B$7),"Conferir valor",IF(AND(H38&lt;&gt;Premissas!$D$7,COUNTIFS($A$5:$A$104,A38,$C$5:$C$104,C38,$D$5:$D$104,"&lt;"&amp;E38,$E$5:$E$104,"&gt;"&amp;D38,$H$5:$H$104,"&lt;&gt;"&amp;Premissas!$D$7)&gt;1),"Possível conflito",IF(AND(F38&lt;&gt;"",F38&gt;0,I38="",OR(H38=Premissas!$D$4,H38=Premissas!$D$5)),"Conferir vencimento",IF(AND(I38&lt;&gt;"",I38&lt;TODAY(),OR(H38=Premissas!$D$4,H38=Premissas!$D$5)),"Vencimento passado","Sem alerta"))))))))),"Conferir dados")</f>
        <v/>
      </c>
      <c r="N38">
        <f>""</f>
        <v/>
      </c>
    </row>
    <row r="39" ht="30" customHeight="1">
      <c r="A39" s="15" t="n"/>
      <c r="B39" s="15" t="n"/>
      <c r="C39" s="25" t="n"/>
      <c r="D39" s="26" t="n"/>
      <c r="E39" s="26" t="n"/>
      <c r="F39" s="18" t="n"/>
      <c r="G39" s="15" t="n"/>
      <c r="H39" s="19" t="n"/>
      <c r="I39" s="25" t="n"/>
      <c r="J39" s="15" t="n"/>
      <c r="K39" s="20">
        <f>IFERROR(IF(COUNTA(A39:J39)=0,"",IF(OR(A39="",B39="",C39="",D39="",E39="",G39="",H39=""),"Conferir campos",IF(E39&lt;=D39,"Conferir período",IF(OR(AND(Premissas!$B$4&lt;&gt;"",C39&lt;Premissas!$B$4),AND(Premissas!$B$5&lt;&gt;"",C39&gt;Premissas!$B$5)),"Data fora do limite",IF(AND(Premissas!$B$6&lt;&gt;"",(E39-D39)*24&gt;Premissas!$B$6),"Conferir duração",IF(AND(F39&lt;&gt;"",Premissas!$B$7&lt;&gt;"",F39&gt;Premissas!$B$7),"Conferir valor",IF(AND(H39&lt;&gt;Premissas!$D$7,COUNTIFS($A$5:$A$104,A39,$C$5:$C$104,C39,$D$5:$D$104,"&lt;"&amp;E39,$E$5:$E$104,"&gt;"&amp;D39,$H$5:$H$104,"&lt;&gt;"&amp;Premissas!$D$7)&gt;1),"Possível conflito",IF(AND(F39&lt;&gt;"",F39&gt;0,I39="",OR(H39=Premissas!$D$4,H39=Premissas!$D$5)),"Conferir vencimento",IF(AND(I39&lt;&gt;"",I39&lt;TODAY(),OR(H39=Premissas!$D$4,H39=Premissas!$D$5)),"Vencimento passado","Sem alerta"))))))))),"Conferir dados")</f>
        <v/>
      </c>
      <c r="N39">
        <f>""</f>
        <v/>
      </c>
    </row>
    <row r="40" ht="30" customHeight="1">
      <c r="A40" s="15" t="n"/>
      <c r="B40" s="15" t="n"/>
      <c r="C40" s="25" t="n"/>
      <c r="D40" s="26" t="n"/>
      <c r="E40" s="26" t="n"/>
      <c r="F40" s="18" t="n"/>
      <c r="G40" s="15" t="n"/>
      <c r="H40" s="19" t="n"/>
      <c r="I40" s="25" t="n"/>
      <c r="J40" s="15" t="n"/>
      <c r="K40" s="21">
        <f>IFERROR(IF(COUNTA(A40:J40)=0,"",IF(OR(A40="",B40="",C40="",D40="",E40="",G40="",H40=""),"Conferir campos",IF(E40&lt;=D40,"Conferir período",IF(OR(AND(Premissas!$B$4&lt;&gt;"",C40&lt;Premissas!$B$4),AND(Premissas!$B$5&lt;&gt;"",C40&gt;Premissas!$B$5)),"Data fora do limite",IF(AND(Premissas!$B$6&lt;&gt;"",(E40-D40)*24&gt;Premissas!$B$6),"Conferir duração",IF(AND(F40&lt;&gt;"",Premissas!$B$7&lt;&gt;"",F40&gt;Premissas!$B$7),"Conferir valor",IF(AND(H40&lt;&gt;Premissas!$D$7,COUNTIFS($A$5:$A$104,A40,$C$5:$C$104,C40,$D$5:$D$104,"&lt;"&amp;E40,$E$5:$E$104,"&gt;"&amp;D40,$H$5:$H$104,"&lt;&gt;"&amp;Premissas!$D$7)&gt;1),"Possível conflito",IF(AND(F40&lt;&gt;"",F40&gt;0,I40="",OR(H40=Premissas!$D$4,H40=Premissas!$D$5)),"Conferir vencimento",IF(AND(I40&lt;&gt;"",I40&lt;TODAY(),OR(H40=Premissas!$D$4,H40=Premissas!$D$5)),"Vencimento passado","Sem alerta"))))))))),"Conferir dados")</f>
        <v/>
      </c>
      <c r="N40">
        <f>""</f>
        <v/>
      </c>
    </row>
    <row r="41" ht="30" customHeight="1">
      <c r="A41" s="15" t="n"/>
      <c r="B41" s="15" t="n"/>
      <c r="C41" s="25" t="n"/>
      <c r="D41" s="26" t="n"/>
      <c r="E41" s="26" t="n"/>
      <c r="F41" s="18" t="n"/>
      <c r="G41" s="15" t="n"/>
      <c r="H41" s="19" t="n"/>
      <c r="I41" s="25" t="n"/>
      <c r="J41" s="15" t="n"/>
      <c r="K41" s="20">
        <f>IFERROR(IF(COUNTA(A41:J41)=0,"",IF(OR(A41="",B41="",C41="",D41="",E41="",G41="",H41=""),"Conferir campos",IF(E41&lt;=D41,"Conferir período",IF(OR(AND(Premissas!$B$4&lt;&gt;"",C41&lt;Premissas!$B$4),AND(Premissas!$B$5&lt;&gt;"",C41&gt;Premissas!$B$5)),"Data fora do limite",IF(AND(Premissas!$B$6&lt;&gt;"",(E41-D41)*24&gt;Premissas!$B$6),"Conferir duração",IF(AND(F41&lt;&gt;"",Premissas!$B$7&lt;&gt;"",F41&gt;Premissas!$B$7),"Conferir valor",IF(AND(H41&lt;&gt;Premissas!$D$7,COUNTIFS($A$5:$A$104,A41,$C$5:$C$104,C41,$D$5:$D$104,"&lt;"&amp;E41,$E$5:$E$104,"&gt;"&amp;D41,$H$5:$H$104,"&lt;&gt;"&amp;Premissas!$D$7)&gt;1),"Possível conflito",IF(AND(F41&lt;&gt;"",F41&gt;0,I41="",OR(H41=Premissas!$D$4,H41=Premissas!$D$5)),"Conferir vencimento",IF(AND(I41&lt;&gt;"",I41&lt;TODAY(),OR(H41=Premissas!$D$4,H41=Premissas!$D$5)),"Vencimento passado","Sem alerta"))))))))),"Conferir dados")</f>
        <v/>
      </c>
      <c r="N41">
        <f>""</f>
        <v/>
      </c>
    </row>
    <row r="42" ht="30" customHeight="1">
      <c r="A42" s="15" t="n"/>
      <c r="B42" s="15" t="n"/>
      <c r="C42" s="25" t="n"/>
      <c r="D42" s="26" t="n"/>
      <c r="E42" s="26" t="n"/>
      <c r="F42" s="18" t="n"/>
      <c r="G42" s="15" t="n"/>
      <c r="H42" s="19" t="n"/>
      <c r="I42" s="25" t="n"/>
      <c r="J42" s="15" t="n"/>
      <c r="K42" s="21">
        <f>IFERROR(IF(COUNTA(A42:J42)=0,"",IF(OR(A42="",B42="",C42="",D42="",E42="",G42="",H42=""),"Conferir campos",IF(E42&lt;=D42,"Conferir período",IF(OR(AND(Premissas!$B$4&lt;&gt;"",C42&lt;Premissas!$B$4),AND(Premissas!$B$5&lt;&gt;"",C42&gt;Premissas!$B$5)),"Data fora do limite",IF(AND(Premissas!$B$6&lt;&gt;"",(E42-D42)*24&gt;Premissas!$B$6),"Conferir duração",IF(AND(F42&lt;&gt;"",Premissas!$B$7&lt;&gt;"",F42&gt;Premissas!$B$7),"Conferir valor",IF(AND(H42&lt;&gt;Premissas!$D$7,COUNTIFS($A$5:$A$104,A42,$C$5:$C$104,C42,$D$5:$D$104,"&lt;"&amp;E42,$E$5:$E$104,"&gt;"&amp;D42,$H$5:$H$104,"&lt;&gt;"&amp;Premissas!$D$7)&gt;1),"Possível conflito",IF(AND(F42&lt;&gt;"",F42&gt;0,I42="",OR(H42=Premissas!$D$4,H42=Premissas!$D$5)),"Conferir vencimento",IF(AND(I42&lt;&gt;"",I42&lt;TODAY(),OR(H42=Premissas!$D$4,H42=Premissas!$D$5)),"Vencimento passado","Sem alerta"))))))))),"Conferir dados")</f>
        <v/>
      </c>
      <c r="N42">
        <f>""</f>
        <v/>
      </c>
    </row>
    <row r="43" ht="30" customHeight="1">
      <c r="A43" s="15" t="n"/>
      <c r="B43" s="15" t="n"/>
      <c r="C43" s="25" t="n"/>
      <c r="D43" s="26" t="n"/>
      <c r="E43" s="26" t="n"/>
      <c r="F43" s="18" t="n"/>
      <c r="G43" s="15" t="n"/>
      <c r="H43" s="19" t="n"/>
      <c r="I43" s="25" t="n"/>
      <c r="J43" s="15" t="n"/>
      <c r="K43" s="20">
        <f>IFERROR(IF(COUNTA(A43:J43)=0,"",IF(OR(A43="",B43="",C43="",D43="",E43="",G43="",H43=""),"Conferir campos",IF(E43&lt;=D43,"Conferir período",IF(OR(AND(Premissas!$B$4&lt;&gt;"",C43&lt;Premissas!$B$4),AND(Premissas!$B$5&lt;&gt;"",C43&gt;Premissas!$B$5)),"Data fora do limite",IF(AND(Premissas!$B$6&lt;&gt;"",(E43-D43)*24&gt;Premissas!$B$6),"Conferir duração",IF(AND(F43&lt;&gt;"",Premissas!$B$7&lt;&gt;"",F43&gt;Premissas!$B$7),"Conferir valor",IF(AND(H43&lt;&gt;Premissas!$D$7,COUNTIFS($A$5:$A$104,A43,$C$5:$C$104,C43,$D$5:$D$104,"&lt;"&amp;E43,$E$5:$E$104,"&gt;"&amp;D43,$H$5:$H$104,"&lt;&gt;"&amp;Premissas!$D$7)&gt;1),"Possível conflito",IF(AND(F43&lt;&gt;"",F43&gt;0,I43="",OR(H43=Premissas!$D$4,H43=Premissas!$D$5)),"Conferir vencimento",IF(AND(I43&lt;&gt;"",I43&lt;TODAY(),OR(H43=Premissas!$D$4,H43=Premissas!$D$5)),"Vencimento passado","Sem alerta"))))))))),"Conferir dados")</f>
        <v/>
      </c>
      <c r="N43">
        <f>""</f>
        <v/>
      </c>
    </row>
    <row r="44" ht="30" customHeight="1">
      <c r="A44" s="15" t="n"/>
      <c r="B44" s="15" t="n"/>
      <c r="C44" s="25" t="n"/>
      <c r="D44" s="26" t="n"/>
      <c r="E44" s="26" t="n"/>
      <c r="F44" s="18" t="n"/>
      <c r="G44" s="15" t="n"/>
      <c r="H44" s="19" t="n"/>
      <c r="I44" s="25" t="n"/>
      <c r="J44" s="15" t="n"/>
      <c r="K44" s="21">
        <f>IFERROR(IF(COUNTA(A44:J44)=0,"",IF(OR(A44="",B44="",C44="",D44="",E44="",G44="",H44=""),"Conferir campos",IF(E44&lt;=D44,"Conferir período",IF(OR(AND(Premissas!$B$4&lt;&gt;"",C44&lt;Premissas!$B$4),AND(Premissas!$B$5&lt;&gt;"",C44&gt;Premissas!$B$5)),"Data fora do limite",IF(AND(Premissas!$B$6&lt;&gt;"",(E44-D44)*24&gt;Premissas!$B$6),"Conferir duração",IF(AND(F44&lt;&gt;"",Premissas!$B$7&lt;&gt;"",F44&gt;Premissas!$B$7),"Conferir valor",IF(AND(H44&lt;&gt;Premissas!$D$7,COUNTIFS($A$5:$A$104,A44,$C$5:$C$104,C44,$D$5:$D$104,"&lt;"&amp;E44,$E$5:$E$104,"&gt;"&amp;D44,$H$5:$H$104,"&lt;&gt;"&amp;Premissas!$D$7)&gt;1),"Possível conflito",IF(AND(F44&lt;&gt;"",F44&gt;0,I44="",OR(H44=Premissas!$D$4,H44=Premissas!$D$5)),"Conferir vencimento",IF(AND(I44&lt;&gt;"",I44&lt;TODAY(),OR(H44=Premissas!$D$4,H44=Premissas!$D$5)),"Vencimento passado","Sem alerta"))))))))),"Conferir dados")</f>
        <v/>
      </c>
      <c r="N44">
        <f>""</f>
        <v/>
      </c>
    </row>
    <row r="45" ht="30" customHeight="1">
      <c r="A45" s="15" t="n"/>
      <c r="B45" s="15" t="n"/>
      <c r="C45" s="25" t="n"/>
      <c r="D45" s="26" t="n"/>
      <c r="E45" s="26" t="n"/>
      <c r="F45" s="18" t="n"/>
      <c r="G45" s="15" t="n"/>
      <c r="H45" s="19" t="n"/>
      <c r="I45" s="25" t="n"/>
      <c r="J45" s="15" t="n"/>
      <c r="K45" s="20">
        <f>IFERROR(IF(COUNTA(A45:J45)=0,"",IF(OR(A45="",B45="",C45="",D45="",E45="",G45="",H45=""),"Conferir campos",IF(E45&lt;=D45,"Conferir período",IF(OR(AND(Premissas!$B$4&lt;&gt;"",C45&lt;Premissas!$B$4),AND(Premissas!$B$5&lt;&gt;"",C45&gt;Premissas!$B$5)),"Data fora do limite",IF(AND(Premissas!$B$6&lt;&gt;"",(E45-D45)*24&gt;Premissas!$B$6),"Conferir duração",IF(AND(F45&lt;&gt;"",Premissas!$B$7&lt;&gt;"",F45&gt;Premissas!$B$7),"Conferir valor",IF(AND(H45&lt;&gt;Premissas!$D$7,COUNTIFS($A$5:$A$104,A45,$C$5:$C$104,C45,$D$5:$D$104,"&lt;"&amp;E45,$E$5:$E$104,"&gt;"&amp;D45,$H$5:$H$104,"&lt;&gt;"&amp;Premissas!$D$7)&gt;1),"Possível conflito",IF(AND(F45&lt;&gt;"",F45&gt;0,I45="",OR(H45=Premissas!$D$4,H45=Premissas!$D$5)),"Conferir vencimento",IF(AND(I45&lt;&gt;"",I45&lt;TODAY(),OR(H45=Premissas!$D$4,H45=Premissas!$D$5)),"Vencimento passado","Sem alerta"))))))))),"Conferir dados")</f>
        <v/>
      </c>
      <c r="N45">
        <f>""</f>
        <v/>
      </c>
    </row>
    <row r="46" ht="30" customHeight="1">
      <c r="A46" s="15" t="n"/>
      <c r="B46" s="15" t="n"/>
      <c r="C46" s="25" t="n"/>
      <c r="D46" s="26" t="n"/>
      <c r="E46" s="26" t="n"/>
      <c r="F46" s="18" t="n"/>
      <c r="G46" s="15" t="n"/>
      <c r="H46" s="19" t="n"/>
      <c r="I46" s="25" t="n"/>
      <c r="J46" s="15" t="n"/>
      <c r="K46" s="21">
        <f>IFERROR(IF(COUNTA(A46:J46)=0,"",IF(OR(A46="",B46="",C46="",D46="",E46="",G46="",H46=""),"Conferir campos",IF(E46&lt;=D46,"Conferir período",IF(OR(AND(Premissas!$B$4&lt;&gt;"",C46&lt;Premissas!$B$4),AND(Premissas!$B$5&lt;&gt;"",C46&gt;Premissas!$B$5)),"Data fora do limite",IF(AND(Premissas!$B$6&lt;&gt;"",(E46-D46)*24&gt;Premissas!$B$6),"Conferir duração",IF(AND(F46&lt;&gt;"",Premissas!$B$7&lt;&gt;"",F46&gt;Premissas!$B$7),"Conferir valor",IF(AND(H46&lt;&gt;Premissas!$D$7,COUNTIFS($A$5:$A$104,A46,$C$5:$C$104,C46,$D$5:$D$104,"&lt;"&amp;E46,$E$5:$E$104,"&gt;"&amp;D46,$H$5:$H$104,"&lt;&gt;"&amp;Premissas!$D$7)&gt;1),"Possível conflito",IF(AND(F46&lt;&gt;"",F46&gt;0,I46="",OR(H46=Premissas!$D$4,H46=Premissas!$D$5)),"Conferir vencimento",IF(AND(I46&lt;&gt;"",I46&lt;TODAY(),OR(H46=Premissas!$D$4,H46=Premissas!$D$5)),"Vencimento passado","Sem alerta"))))))))),"Conferir dados")</f>
        <v/>
      </c>
      <c r="N46">
        <f>""</f>
        <v/>
      </c>
    </row>
    <row r="47" ht="30" customHeight="1">
      <c r="A47" s="15" t="n"/>
      <c r="B47" s="15" t="n"/>
      <c r="C47" s="25" t="n"/>
      <c r="D47" s="26" t="n"/>
      <c r="E47" s="26" t="n"/>
      <c r="F47" s="18" t="n"/>
      <c r="G47" s="15" t="n"/>
      <c r="H47" s="19" t="n"/>
      <c r="I47" s="25" t="n"/>
      <c r="J47" s="15" t="n"/>
      <c r="K47" s="20">
        <f>IFERROR(IF(COUNTA(A47:J47)=0,"",IF(OR(A47="",B47="",C47="",D47="",E47="",G47="",H47=""),"Conferir campos",IF(E47&lt;=D47,"Conferir período",IF(OR(AND(Premissas!$B$4&lt;&gt;"",C47&lt;Premissas!$B$4),AND(Premissas!$B$5&lt;&gt;"",C47&gt;Premissas!$B$5)),"Data fora do limite",IF(AND(Premissas!$B$6&lt;&gt;"",(E47-D47)*24&gt;Premissas!$B$6),"Conferir duração",IF(AND(F47&lt;&gt;"",Premissas!$B$7&lt;&gt;"",F47&gt;Premissas!$B$7),"Conferir valor",IF(AND(H47&lt;&gt;Premissas!$D$7,COUNTIFS($A$5:$A$104,A47,$C$5:$C$104,C47,$D$5:$D$104,"&lt;"&amp;E47,$E$5:$E$104,"&gt;"&amp;D47,$H$5:$H$104,"&lt;&gt;"&amp;Premissas!$D$7)&gt;1),"Possível conflito",IF(AND(F47&lt;&gt;"",F47&gt;0,I47="",OR(H47=Premissas!$D$4,H47=Premissas!$D$5)),"Conferir vencimento",IF(AND(I47&lt;&gt;"",I47&lt;TODAY(),OR(H47=Premissas!$D$4,H47=Premissas!$D$5)),"Vencimento passado","Sem alerta"))))))))),"Conferir dados")</f>
        <v/>
      </c>
      <c r="N47">
        <f>""</f>
        <v/>
      </c>
    </row>
    <row r="48" ht="30" customHeight="1">
      <c r="A48" s="15" t="n"/>
      <c r="B48" s="15" t="n"/>
      <c r="C48" s="25" t="n"/>
      <c r="D48" s="26" t="n"/>
      <c r="E48" s="26" t="n"/>
      <c r="F48" s="18" t="n"/>
      <c r="G48" s="15" t="n"/>
      <c r="H48" s="19" t="n"/>
      <c r="I48" s="25" t="n"/>
      <c r="J48" s="15" t="n"/>
      <c r="K48" s="21">
        <f>IFERROR(IF(COUNTA(A48:J48)=0,"",IF(OR(A48="",B48="",C48="",D48="",E48="",G48="",H48=""),"Conferir campos",IF(E48&lt;=D48,"Conferir período",IF(OR(AND(Premissas!$B$4&lt;&gt;"",C48&lt;Premissas!$B$4),AND(Premissas!$B$5&lt;&gt;"",C48&gt;Premissas!$B$5)),"Data fora do limite",IF(AND(Premissas!$B$6&lt;&gt;"",(E48-D48)*24&gt;Premissas!$B$6),"Conferir duração",IF(AND(F48&lt;&gt;"",Premissas!$B$7&lt;&gt;"",F48&gt;Premissas!$B$7),"Conferir valor",IF(AND(H48&lt;&gt;Premissas!$D$7,COUNTIFS($A$5:$A$104,A48,$C$5:$C$104,C48,$D$5:$D$104,"&lt;"&amp;E48,$E$5:$E$104,"&gt;"&amp;D48,$H$5:$H$104,"&lt;&gt;"&amp;Premissas!$D$7)&gt;1),"Possível conflito",IF(AND(F48&lt;&gt;"",F48&gt;0,I48="",OR(H48=Premissas!$D$4,H48=Premissas!$D$5)),"Conferir vencimento",IF(AND(I48&lt;&gt;"",I48&lt;TODAY(),OR(H48=Premissas!$D$4,H48=Premissas!$D$5)),"Vencimento passado","Sem alerta"))))))))),"Conferir dados")</f>
        <v/>
      </c>
      <c r="N48">
        <f>""</f>
        <v/>
      </c>
    </row>
    <row r="49" ht="30" customHeight="1">
      <c r="A49" s="15" t="n"/>
      <c r="B49" s="15" t="n"/>
      <c r="C49" s="25" t="n"/>
      <c r="D49" s="26" t="n"/>
      <c r="E49" s="26" t="n"/>
      <c r="F49" s="18" t="n"/>
      <c r="G49" s="15" t="n"/>
      <c r="H49" s="19" t="n"/>
      <c r="I49" s="25" t="n"/>
      <c r="J49" s="15" t="n"/>
      <c r="K49" s="20">
        <f>IFERROR(IF(COUNTA(A49:J49)=0,"",IF(OR(A49="",B49="",C49="",D49="",E49="",G49="",H49=""),"Conferir campos",IF(E49&lt;=D49,"Conferir período",IF(OR(AND(Premissas!$B$4&lt;&gt;"",C49&lt;Premissas!$B$4),AND(Premissas!$B$5&lt;&gt;"",C49&gt;Premissas!$B$5)),"Data fora do limite",IF(AND(Premissas!$B$6&lt;&gt;"",(E49-D49)*24&gt;Premissas!$B$6),"Conferir duração",IF(AND(F49&lt;&gt;"",Premissas!$B$7&lt;&gt;"",F49&gt;Premissas!$B$7),"Conferir valor",IF(AND(H49&lt;&gt;Premissas!$D$7,COUNTIFS($A$5:$A$104,A49,$C$5:$C$104,C49,$D$5:$D$104,"&lt;"&amp;E49,$E$5:$E$104,"&gt;"&amp;D49,$H$5:$H$104,"&lt;&gt;"&amp;Premissas!$D$7)&gt;1),"Possível conflito",IF(AND(F49&lt;&gt;"",F49&gt;0,I49="",OR(H49=Premissas!$D$4,H49=Premissas!$D$5)),"Conferir vencimento",IF(AND(I49&lt;&gt;"",I49&lt;TODAY(),OR(H49=Premissas!$D$4,H49=Premissas!$D$5)),"Vencimento passado","Sem alerta"))))))))),"Conferir dados")</f>
        <v/>
      </c>
      <c r="N49">
        <f>""</f>
        <v/>
      </c>
    </row>
    <row r="50" ht="30" customHeight="1">
      <c r="A50" s="15" t="n"/>
      <c r="B50" s="15" t="n"/>
      <c r="C50" s="25" t="n"/>
      <c r="D50" s="26" t="n"/>
      <c r="E50" s="26" t="n"/>
      <c r="F50" s="18" t="n"/>
      <c r="G50" s="15" t="n"/>
      <c r="H50" s="19" t="n"/>
      <c r="I50" s="25" t="n"/>
      <c r="J50" s="15" t="n"/>
      <c r="K50" s="21">
        <f>IFERROR(IF(COUNTA(A50:J50)=0,"",IF(OR(A50="",B50="",C50="",D50="",E50="",G50="",H50=""),"Conferir campos",IF(E50&lt;=D50,"Conferir período",IF(OR(AND(Premissas!$B$4&lt;&gt;"",C50&lt;Premissas!$B$4),AND(Premissas!$B$5&lt;&gt;"",C50&gt;Premissas!$B$5)),"Data fora do limite",IF(AND(Premissas!$B$6&lt;&gt;"",(E50-D50)*24&gt;Premissas!$B$6),"Conferir duração",IF(AND(F50&lt;&gt;"",Premissas!$B$7&lt;&gt;"",F50&gt;Premissas!$B$7),"Conferir valor",IF(AND(H50&lt;&gt;Premissas!$D$7,COUNTIFS($A$5:$A$104,A50,$C$5:$C$104,C50,$D$5:$D$104,"&lt;"&amp;E50,$E$5:$E$104,"&gt;"&amp;D50,$H$5:$H$104,"&lt;&gt;"&amp;Premissas!$D$7)&gt;1),"Possível conflito",IF(AND(F50&lt;&gt;"",F50&gt;0,I50="",OR(H50=Premissas!$D$4,H50=Premissas!$D$5)),"Conferir vencimento",IF(AND(I50&lt;&gt;"",I50&lt;TODAY(),OR(H50=Premissas!$D$4,H50=Premissas!$D$5)),"Vencimento passado","Sem alerta"))))))))),"Conferir dados")</f>
        <v/>
      </c>
      <c r="N50">
        <f>""</f>
        <v/>
      </c>
    </row>
    <row r="51" ht="30" customHeight="1">
      <c r="A51" s="15" t="n"/>
      <c r="B51" s="15" t="n"/>
      <c r="C51" s="25" t="n"/>
      <c r="D51" s="26" t="n"/>
      <c r="E51" s="26" t="n"/>
      <c r="F51" s="18" t="n"/>
      <c r="G51" s="15" t="n"/>
      <c r="H51" s="19" t="n"/>
      <c r="I51" s="25" t="n"/>
      <c r="J51" s="15" t="n"/>
      <c r="K51" s="20">
        <f>IFERROR(IF(COUNTA(A51:J51)=0,"",IF(OR(A51="",B51="",C51="",D51="",E51="",G51="",H51=""),"Conferir campos",IF(E51&lt;=D51,"Conferir período",IF(OR(AND(Premissas!$B$4&lt;&gt;"",C51&lt;Premissas!$B$4),AND(Premissas!$B$5&lt;&gt;"",C51&gt;Premissas!$B$5)),"Data fora do limite",IF(AND(Premissas!$B$6&lt;&gt;"",(E51-D51)*24&gt;Premissas!$B$6),"Conferir duração",IF(AND(F51&lt;&gt;"",Premissas!$B$7&lt;&gt;"",F51&gt;Premissas!$B$7),"Conferir valor",IF(AND(H51&lt;&gt;Premissas!$D$7,COUNTIFS($A$5:$A$104,A51,$C$5:$C$104,C51,$D$5:$D$104,"&lt;"&amp;E51,$E$5:$E$104,"&gt;"&amp;D51,$H$5:$H$104,"&lt;&gt;"&amp;Premissas!$D$7)&gt;1),"Possível conflito",IF(AND(F51&lt;&gt;"",F51&gt;0,I51="",OR(H51=Premissas!$D$4,H51=Premissas!$D$5)),"Conferir vencimento",IF(AND(I51&lt;&gt;"",I51&lt;TODAY(),OR(H51=Premissas!$D$4,H51=Premissas!$D$5)),"Vencimento passado","Sem alerta"))))))))),"Conferir dados")</f>
        <v/>
      </c>
      <c r="N51">
        <f>""</f>
        <v/>
      </c>
    </row>
    <row r="52" ht="30" customHeight="1">
      <c r="A52" s="15" t="n"/>
      <c r="B52" s="15" t="n"/>
      <c r="C52" s="25" t="n"/>
      <c r="D52" s="26" t="n"/>
      <c r="E52" s="26" t="n"/>
      <c r="F52" s="18" t="n"/>
      <c r="G52" s="15" t="n"/>
      <c r="H52" s="19" t="n"/>
      <c r="I52" s="25" t="n"/>
      <c r="J52" s="15" t="n"/>
      <c r="K52" s="21">
        <f>IFERROR(IF(COUNTA(A52:J52)=0,"",IF(OR(A52="",B52="",C52="",D52="",E52="",G52="",H52=""),"Conferir campos",IF(E52&lt;=D52,"Conferir período",IF(OR(AND(Premissas!$B$4&lt;&gt;"",C52&lt;Premissas!$B$4),AND(Premissas!$B$5&lt;&gt;"",C52&gt;Premissas!$B$5)),"Data fora do limite",IF(AND(Premissas!$B$6&lt;&gt;"",(E52-D52)*24&gt;Premissas!$B$6),"Conferir duração",IF(AND(F52&lt;&gt;"",Premissas!$B$7&lt;&gt;"",F52&gt;Premissas!$B$7),"Conferir valor",IF(AND(H52&lt;&gt;Premissas!$D$7,COUNTIFS($A$5:$A$104,A52,$C$5:$C$104,C52,$D$5:$D$104,"&lt;"&amp;E52,$E$5:$E$104,"&gt;"&amp;D52,$H$5:$H$104,"&lt;&gt;"&amp;Premissas!$D$7)&gt;1),"Possível conflito",IF(AND(F52&lt;&gt;"",F52&gt;0,I52="",OR(H52=Premissas!$D$4,H52=Premissas!$D$5)),"Conferir vencimento",IF(AND(I52&lt;&gt;"",I52&lt;TODAY(),OR(H52=Premissas!$D$4,H52=Premissas!$D$5)),"Vencimento passado","Sem alerta"))))))))),"Conferir dados")</f>
        <v/>
      </c>
      <c r="N52">
        <f>""</f>
        <v/>
      </c>
    </row>
    <row r="53" ht="30" customHeight="1">
      <c r="A53" s="15" t="n"/>
      <c r="B53" s="15" t="n"/>
      <c r="C53" s="25" t="n"/>
      <c r="D53" s="26" t="n"/>
      <c r="E53" s="26" t="n"/>
      <c r="F53" s="18" t="n"/>
      <c r="G53" s="15" t="n"/>
      <c r="H53" s="19" t="n"/>
      <c r="I53" s="25" t="n"/>
      <c r="J53" s="15" t="n"/>
      <c r="K53" s="20">
        <f>IFERROR(IF(COUNTA(A53:J53)=0,"",IF(OR(A53="",B53="",C53="",D53="",E53="",G53="",H53=""),"Conferir campos",IF(E53&lt;=D53,"Conferir período",IF(OR(AND(Premissas!$B$4&lt;&gt;"",C53&lt;Premissas!$B$4),AND(Premissas!$B$5&lt;&gt;"",C53&gt;Premissas!$B$5)),"Data fora do limite",IF(AND(Premissas!$B$6&lt;&gt;"",(E53-D53)*24&gt;Premissas!$B$6),"Conferir duração",IF(AND(F53&lt;&gt;"",Premissas!$B$7&lt;&gt;"",F53&gt;Premissas!$B$7),"Conferir valor",IF(AND(H53&lt;&gt;Premissas!$D$7,COUNTIFS($A$5:$A$104,A53,$C$5:$C$104,C53,$D$5:$D$104,"&lt;"&amp;E53,$E$5:$E$104,"&gt;"&amp;D53,$H$5:$H$104,"&lt;&gt;"&amp;Premissas!$D$7)&gt;1),"Possível conflito",IF(AND(F53&lt;&gt;"",F53&gt;0,I53="",OR(H53=Premissas!$D$4,H53=Premissas!$D$5)),"Conferir vencimento",IF(AND(I53&lt;&gt;"",I53&lt;TODAY(),OR(H53=Premissas!$D$4,H53=Premissas!$D$5)),"Vencimento passado","Sem alerta"))))))))),"Conferir dados")</f>
        <v/>
      </c>
      <c r="N53">
        <f>""</f>
        <v/>
      </c>
    </row>
    <row r="54" ht="30" customHeight="1">
      <c r="A54" s="15" t="n"/>
      <c r="B54" s="15" t="n"/>
      <c r="C54" s="25" t="n"/>
      <c r="D54" s="26" t="n"/>
      <c r="E54" s="26" t="n"/>
      <c r="F54" s="18" t="n"/>
      <c r="G54" s="15" t="n"/>
      <c r="H54" s="19" t="n"/>
      <c r="I54" s="25" t="n"/>
      <c r="J54" s="15" t="n"/>
      <c r="K54" s="21">
        <f>IFERROR(IF(COUNTA(A54:J54)=0,"",IF(OR(A54="",B54="",C54="",D54="",E54="",G54="",H54=""),"Conferir campos",IF(E54&lt;=D54,"Conferir período",IF(OR(AND(Premissas!$B$4&lt;&gt;"",C54&lt;Premissas!$B$4),AND(Premissas!$B$5&lt;&gt;"",C54&gt;Premissas!$B$5)),"Data fora do limite",IF(AND(Premissas!$B$6&lt;&gt;"",(E54-D54)*24&gt;Premissas!$B$6),"Conferir duração",IF(AND(F54&lt;&gt;"",Premissas!$B$7&lt;&gt;"",F54&gt;Premissas!$B$7),"Conferir valor",IF(AND(H54&lt;&gt;Premissas!$D$7,COUNTIFS($A$5:$A$104,A54,$C$5:$C$104,C54,$D$5:$D$104,"&lt;"&amp;E54,$E$5:$E$104,"&gt;"&amp;D54,$H$5:$H$104,"&lt;&gt;"&amp;Premissas!$D$7)&gt;1),"Possível conflito",IF(AND(F54&lt;&gt;"",F54&gt;0,I54="",OR(H54=Premissas!$D$4,H54=Premissas!$D$5)),"Conferir vencimento",IF(AND(I54&lt;&gt;"",I54&lt;TODAY(),OR(H54=Premissas!$D$4,H54=Premissas!$D$5)),"Vencimento passado","Sem alerta"))))))))),"Conferir dados")</f>
        <v/>
      </c>
      <c r="N54">
        <f>""</f>
        <v/>
      </c>
    </row>
    <row r="55" ht="30" customHeight="1">
      <c r="A55" s="15" t="n"/>
      <c r="B55" s="15" t="n"/>
      <c r="C55" s="25" t="n"/>
      <c r="D55" s="26" t="n"/>
      <c r="E55" s="26" t="n"/>
      <c r="F55" s="18" t="n"/>
      <c r="G55" s="15" t="n"/>
      <c r="H55" s="19" t="n"/>
      <c r="I55" s="25" t="n"/>
      <c r="J55" s="15" t="n"/>
      <c r="K55" s="20">
        <f>IFERROR(IF(COUNTA(A55:J55)=0,"",IF(OR(A55="",B55="",C55="",D55="",E55="",G55="",H55=""),"Conferir campos",IF(E55&lt;=D55,"Conferir período",IF(OR(AND(Premissas!$B$4&lt;&gt;"",C55&lt;Premissas!$B$4),AND(Premissas!$B$5&lt;&gt;"",C55&gt;Premissas!$B$5)),"Data fora do limite",IF(AND(Premissas!$B$6&lt;&gt;"",(E55-D55)*24&gt;Premissas!$B$6),"Conferir duração",IF(AND(F55&lt;&gt;"",Premissas!$B$7&lt;&gt;"",F55&gt;Premissas!$B$7),"Conferir valor",IF(AND(H55&lt;&gt;Premissas!$D$7,COUNTIFS($A$5:$A$104,A55,$C$5:$C$104,C55,$D$5:$D$104,"&lt;"&amp;E55,$E$5:$E$104,"&gt;"&amp;D55,$H$5:$H$104,"&lt;&gt;"&amp;Premissas!$D$7)&gt;1),"Possível conflito",IF(AND(F55&lt;&gt;"",F55&gt;0,I55="",OR(H55=Premissas!$D$4,H55=Premissas!$D$5)),"Conferir vencimento",IF(AND(I55&lt;&gt;"",I55&lt;TODAY(),OR(H55=Premissas!$D$4,H55=Premissas!$D$5)),"Vencimento passado","Sem alerta"))))))))),"Conferir dados")</f>
        <v/>
      </c>
      <c r="N55">
        <f>""</f>
        <v/>
      </c>
    </row>
    <row r="56" ht="30" customHeight="1">
      <c r="A56" s="15" t="n"/>
      <c r="B56" s="15" t="n"/>
      <c r="C56" s="25" t="n"/>
      <c r="D56" s="26" t="n"/>
      <c r="E56" s="26" t="n"/>
      <c r="F56" s="18" t="n"/>
      <c r="G56" s="15" t="n"/>
      <c r="H56" s="19" t="n"/>
      <c r="I56" s="25" t="n"/>
      <c r="J56" s="15" t="n"/>
      <c r="K56" s="21">
        <f>IFERROR(IF(COUNTA(A56:J56)=0,"",IF(OR(A56="",B56="",C56="",D56="",E56="",G56="",H56=""),"Conferir campos",IF(E56&lt;=D56,"Conferir período",IF(OR(AND(Premissas!$B$4&lt;&gt;"",C56&lt;Premissas!$B$4),AND(Premissas!$B$5&lt;&gt;"",C56&gt;Premissas!$B$5)),"Data fora do limite",IF(AND(Premissas!$B$6&lt;&gt;"",(E56-D56)*24&gt;Premissas!$B$6),"Conferir duração",IF(AND(F56&lt;&gt;"",Premissas!$B$7&lt;&gt;"",F56&gt;Premissas!$B$7),"Conferir valor",IF(AND(H56&lt;&gt;Premissas!$D$7,COUNTIFS($A$5:$A$104,A56,$C$5:$C$104,C56,$D$5:$D$104,"&lt;"&amp;E56,$E$5:$E$104,"&gt;"&amp;D56,$H$5:$H$104,"&lt;&gt;"&amp;Premissas!$D$7)&gt;1),"Possível conflito",IF(AND(F56&lt;&gt;"",F56&gt;0,I56="",OR(H56=Premissas!$D$4,H56=Premissas!$D$5)),"Conferir vencimento",IF(AND(I56&lt;&gt;"",I56&lt;TODAY(),OR(H56=Premissas!$D$4,H56=Premissas!$D$5)),"Vencimento passado","Sem alerta"))))))))),"Conferir dados")</f>
        <v/>
      </c>
      <c r="N56">
        <f>""</f>
        <v/>
      </c>
    </row>
    <row r="57" ht="30" customHeight="1">
      <c r="A57" s="15" t="n"/>
      <c r="B57" s="15" t="n"/>
      <c r="C57" s="25" t="n"/>
      <c r="D57" s="26" t="n"/>
      <c r="E57" s="26" t="n"/>
      <c r="F57" s="18" t="n"/>
      <c r="G57" s="15" t="n"/>
      <c r="H57" s="19" t="n"/>
      <c r="I57" s="25" t="n"/>
      <c r="J57" s="15" t="n"/>
      <c r="K57" s="20">
        <f>IFERROR(IF(COUNTA(A57:J57)=0,"",IF(OR(A57="",B57="",C57="",D57="",E57="",G57="",H57=""),"Conferir campos",IF(E57&lt;=D57,"Conferir período",IF(OR(AND(Premissas!$B$4&lt;&gt;"",C57&lt;Premissas!$B$4),AND(Premissas!$B$5&lt;&gt;"",C57&gt;Premissas!$B$5)),"Data fora do limite",IF(AND(Premissas!$B$6&lt;&gt;"",(E57-D57)*24&gt;Premissas!$B$6),"Conferir duração",IF(AND(F57&lt;&gt;"",Premissas!$B$7&lt;&gt;"",F57&gt;Premissas!$B$7),"Conferir valor",IF(AND(H57&lt;&gt;Premissas!$D$7,COUNTIFS($A$5:$A$104,A57,$C$5:$C$104,C57,$D$5:$D$104,"&lt;"&amp;E57,$E$5:$E$104,"&gt;"&amp;D57,$H$5:$H$104,"&lt;&gt;"&amp;Premissas!$D$7)&gt;1),"Possível conflito",IF(AND(F57&lt;&gt;"",F57&gt;0,I57="",OR(H57=Premissas!$D$4,H57=Premissas!$D$5)),"Conferir vencimento",IF(AND(I57&lt;&gt;"",I57&lt;TODAY(),OR(H57=Premissas!$D$4,H57=Premissas!$D$5)),"Vencimento passado","Sem alerta"))))))))),"Conferir dados")</f>
        <v/>
      </c>
      <c r="N57">
        <f>""</f>
        <v/>
      </c>
    </row>
    <row r="58" ht="30" customHeight="1">
      <c r="A58" s="15" t="n"/>
      <c r="B58" s="15" t="n"/>
      <c r="C58" s="25" t="n"/>
      <c r="D58" s="26" t="n"/>
      <c r="E58" s="26" t="n"/>
      <c r="F58" s="18" t="n"/>
      <c r="G58" s="15" t="n"/>
      <c r="H58" s="19" t="n"/>
      <c r="I58" s="25" t="n"/>
      <c r="J58" s="15" t="n"/>
      <c r="K58" s="21">
        <f>IFERROR(IF(COUNTA(A58:J58)=0,"",IF(OR(A58="",B58="",C58="",D58="",E58="",G58="",H58=""),"Conferir campos",IF(E58&lt;=D58,"Conferir período",IF(OR(AND(Premissas!$B$4&lt;&gt;"",C58&lt;Premissas!$B$4),AND(Premissas!$B$5&lt;&gt;"",C58&gt;Premissas!$B$5)),"Data fora do limite",IF(AND(Premissas!$B$6&lt;&gt;"",(E58-D58)*24&gt;Premissas!$B$6),"Conferir duração",IF(AND(F58&lt;&gt;"",Premissas!$B$7&lt;&gt;"",F58&gt;Premissas!$B$7),"Conferir valor",IF(AND(H58&lt;&gt;Premissas!$D$7,COUNTIFS($A$5:$A$104,A58,$C$5:$C$104,C58,$D$5:$D$104,"&lt;"&amp;E58,$E$5:$E$104,"&gt;"&amp;D58,$H$5:$H$104,"&lt;&gt;"&amp;Premissas!$D$7)&gt;1),"Possível conflito",IF(AND(F58&lt;&gt;"",F58&gt;0,I58="",OR(H58=Premissas!$D$4,H58=Premissas!$D$5)),"Conferir vencimento",IF(AND(I58&lt;&gt;"",I58&lt;TODAY(),OR(H58=Premissas!$D$4,H58=Premissas!$D$5)),"Vencimento passado","Sem alerta"))))))))),"Conferir dados")</f>
        <v/>
      </c>
      <c r="N58">
        <f>""</f>
        <v/>
      </c>
    </row>
    <row r="59" ht="30" customHeight="1">
      <c r="A59" s="15" t="n"/>
      <c r="B59" s="15" t="n"/>
      <c r="C59" s="25" t="n"/>
      <c r="D59" s="26" t="n"/>
      <c r="E59" s="26" t="n"/>
      <c r="F59" s="18" t="n"/>
      <c r="G59" s="15" t="n"/>
      <c r="H59" s="19" t="n"/>
      <c r="I59" s="25" t="n"/>
      <c r="J59" s="15" t="n"/>
      <c r="K59" s="20">
        <f>IFERROR(IF(COUNTA(A59:J59)=0,"",IF(OR(A59="",B59="",C59="",D59="",E59="",G59="",H59=""),"Conferir campos",IF(E59&lt;=D59,"Conferir período",IF(OR(AND(Premissas!$B$4&lt;&gt;"",C59&lt;Premissas!$B$4),AND(Premissas!$B$5&lt;&gt;"",C59&gt;Premissas!$B$5)),"Data fora do limite",IF(AND(Premissas!$B$6&lt;&gt;"",(E59-D59)*24&gt;Premissas!$B$6),"Conferir duração",IF(AND(F59&lt;&gt;"",Premissas!$B$7&lt;&gt;"",F59&gt;Premissas!$B$7),"Conferir valor",IF(AND(H59&lt;&gt;Premissas!$D$7,COUNTIFS($A$5:$A$104,A59,$C$5:$C$104,C59,$D$5:$D$104,"&lt;"&amp;E59,$E$5:$E$104,"&gt;"&amp;D59,$H$5:$H$104,"&lt;&gt;"&amp;Premissas!$D$7)&gt;1),"Possível conflito",IF(AND(F59&lt;&gt;"",F59&gt;0,I59="",OR(H59=Premissas!$D$4,H59=Premissas!$D$5)),"Conferir vencimento",IF(AND(I59&lt;&gt;"",I59&lt;TODAY(),OR(H59=Premissas!$D$4,H59=Premissas!$D$5)),"Vencimento passado","Sem alerta"))))))))),"Conferir dados")</f>
        <v/>
      </c>
      <c r="N59">
        <f>""</f>
        <v/>
      </c>
    </row>
    <row r="60" ht="30" customHeight="1">
      <c r="A60" s="15" t="n"/>
      <c r="B60" s="15" t="n"/>
      <c r="C60" s="25" t="n"/>
      <c r="D60" s="26" t="n"/>
      <c r="E60" s="26" t="n"/>
      <c r="F60" s="18" t="n"/>
      <c r="G60" s="15" t="n"/>
      <c r="H60" s="19" t="n"/>
      <c r="I60" s="25" t="n"/>
      <c r="J60" s="15" t="n"/>
      <c r="K60" s="21">
        <f>IFERROR(IF(COUNTA(A60:J60)=0,"",IF(OR(A60="",B60="",C60="",D60="",E60="",G60="",H60=""),"Conferir campos",IF(E60&lt;=D60,"Conferir período",IF(OR(AND(Premissas!$B$4&lt;&gt;"",C60&lt;Premissas!$B$4),AND(Premissas!$B$5&lt;&gt;"",C60&gt;Premissas!$B$5)),"Data fora do limite",IF(AND(Premissas!$B$6&lt;&gt;"",(E60-D60)*24&gt;Premissas!$B$6),"Conferir duração",IF(AND(F60&lt;&gt;"",Premissas!$B$7&lt;&gt;"",F60&gt;Premissas!$B$7),"Conferir valor",IF(AND(H60&lt;&gt;Premissas!$D$7,COUNTIFS($A$5:$A$104,A60,$C$5:$C$104,C60,$D$5:$D$104,"&lt;"&amp;E60,$E$5:$E$104,"&gt;"&amp;D60,$H$5:$H$104,"&lt;&gt;"&amp;Premissas!$D$7)&gt;1),"Possível conflito",IF(AND(F60&lt;&gt;"",F60&gt;0,I60="",OR(H60=Premissas!$D$4,H60=Premissas!$D$5)),"Conferir vencimento",IF(AND(I60&lt;&gt;"",I60&lt;TODAY(),OR(H60=Premissas!$D$4,H60=Premissas!$D$5)),"Vencimento passado","Sem alerta"))))))))),"Conferir dados")</f>
        <v/>
      </c>
      <c r="N60">
        <f>""</f>
        <v/>
      </c>
    </row>
    <row r="61" ht="30" customHeight="1">
      <c r="A61" s="15" t="n"/>
      <c r="B61" s="15" t="n"/>
      <c r="C61" s="25" t="n"/>
      <c r="D61" s="26" t="n"/>
      <c r="E61" s="26" t="n"/>
      <c r="F61" s="18" t="n"/>
      <c r="G61" s="15" t="n"/>
      <c r="H61" s="19" t="n"/>
      <c r="I61" s="25" t="n"/>
      <c r="J61" s="15" t="n"/>
      <c r="K61" s="20">
        <f>IFERROR(IF(COUNTA(A61:J61)=0,"",IF(OR(A61="",B61="",C61="",D61="",E61="",G61="",H61=""),"Conferir campos",IF(E61&lt;=D61,"Conferir período",IF(OR(AND(Premissas!$B$4&lt;&gt;"",C61&lt;Premissas!$B$4),AND(Premissas!$B$5&lt;&gt;"",C61&gt;Premissas!$B$5)),"Data fora do limite",IF(AND(Premissas!$B$6&lt;&gt;"",(E61-D61)*24&gt;Premissas!$B$6),"Conferir duração",IF(AND(F61&lt;&gt;"",Premissas!$B$7&lt;&gt;"",F61&gt;Premissas!$B$7),"Conferir valor",IF(AND(H61&lt;&gt;Premissas!$D$7,COUNTIFS($A$5:$A$104,A61,$C$5:$C$104,C61,$D$5:$D$104,"&lt;"&amp;E61,$E$5:$E$104,"&gt;"&amp;D61,$H$5:$H$104,"&lt;&gt;"&amp;Premissas!$D$7)&gt;1),"Possível conflito",IF(AND(F61&lt;&gt;"",F61&gt;0,I61="",OR(H61=Premissas!$D$4,H61=Premissas!$D$5)),"Conferir vencimento",IF(AND(I61&lt;&gt;"",I61&lt;TODAY(),OR(H61=Premissas!$D$4,H61=Premissas!$D$5)),"Vencimento passado","Sem alerta"))))))))),"Conferir dados")</f>
        <v/>
      </c>
      <c r="N61">
        <f>""</f>
        <v/>
      </c>
    </row>
    <row r="62" ht="30" customHeight="1">
      <c r="A62" s="15" t="n"/>
      <c r="B62" s="15" t="n"/>
      <c r="C62" s="25" t="n"/>
      <c r="D62" s="26" t="n"/>
      <c r="E62" s="26" t="n"/>
      <c r="F62" s="18" t="n"/>
      <c r="G62" s="15" t="n"/>
      <c r="H62" s="19" t="n"/>
      <c r="I62" s="25" t="n"/>
      <c r="J62" s="15" t="n"/>
      <c r="K62" s="21">
        <f>IFERROR(IF(COUNTA(A62:J62)=0,"",IF(OR(A62="",B62="",C62="",D62="",E62="",G62="",H62=""),"Conferir campos",IF(E62&lt;=D62,"Conferir período",IF(OR(AND(Premissas!$B$4&lt;&gt;"",C62&lt;Premissas!$B$4),AND(Premissas!$B$5&lt;&gt;"",C62&gt;Premissas!$B$5)),"Data fora do limite",IF(AND(Premissas!$B$6&lt;&gt;"",(E62-D62)*24&gt;Premissas!$B$6),"Conferir duração",IF(AND(F62&lt;&gt;"",Premissas!$B$7&lt;&gt;"",F62&gt;Premissas!$B$7),"Conferir valor",IF(AND(H62&lt;&gt;Premissas!$D$7,COUNTIFS($A$5:$A$104,A62,$C$5:$C$104,C62,$D$5:$D$104,"&lt;"&amp;E62,$E$5:$E$104,"&gt;"&amp;D62,$H$5:$H$104,"&lt;&gt;"&amp;Premissas!$D$7)&gt;1),"Possível conflito",IF(AND(F62&lt;&gt;"",F62&gt;0,I62="",OR(H62=Premissas!$D$4,H62=Premissas!$D$5)),"Conferir vencimento",IF(AND(I62&lt;&gt;"",I62&lt;TODAY(),OR(H62=Premissas!$D$4,H62=Premissas!$D$5)),"Vencimento passado","Sem alerta"))))))))),"Conferir dados")</f>
        <v/>
      </c>
      <c r="N62">
        <f>""</f>
        <v/>
      </c>
    </row>
    <row r="63" ht="30" customHeight="1">
      <c r="A63" s="15" t="n"/>
      <c r="B63" s="15" t="n"/>
      <c r="C63" s="25" t="n"/>
      <c r="D63" s="26" t="n"/>
      <c r="E63" s="26" t="n"/>
      <c r="F63" s="18" t="n"/>
      <c r="G63" s="15" t="n"/>
      <c r="H63" s="19" t="n"/>
      <c r="I63" s="25" t="n"/>
      <c r="J63" s="15" t="n"/>
      <c r="K63" s="20">
        <f>IFERROR(IF(COUNTA(A63:J63)=0,"",IF(OR(A63="",B63="",C63="",D63="",E63="",G63="",H63=""),"Conferir campos",IF(E63&lt;=D63,"Conferir período",IF(OR(AND(Premissas!$B$4&lt;&gt;"",C63&lt;Premissas!$B$4),AND(Premissas!$B$5&lt;&gt;"",C63&gt;Premissas!$B$5)),"Data fora do limite",IF(AND(Premissas!$B$6&lt;&gt;"",(E63-D63)*24&gt;Premissas!$B$6),"Conferir duração",IF(AND(F63&lt;&gt;"",Premissas!$B$7&lt;&gt;"",F63&gt;Premissas!$B$7),"Conferir valor",IF(AND(H63&lt;&gt;Premissas!$D$7,COUNTIFS($A$5:$A$104,A63,$C$5:$C$104,C63,$D$5:$D$104,"&lt;"&amp;E63,$E$5:$E$104,"&gt;"&amp;D63,$H$5:$H$104,"&lt;&gt;"&amp;Premissas!$D$7)&gt;1),"Possível conflito",IF(AND(F63&lt;&gt;"",F63&gt;0,I63="",OR(H63=Premissas!$D$4,H63=Premissas!$D$5)),"Conferir vencimento",IF(AND(I63&lt;&gt;"",I63&lt;TODAY(),OR(H63=Premissas!$D$4,H63=Premissas!$D$5)),"Vencimento passado","Sem alerta"))))))))),"Conferir dados")</f>
        <v/>
      </c>
      <c r="N63">
        <f>""</f>
        <v/>
      </c>
    </row>
    <row r="64" ht="30" customHeight="1">
      <c r="A64" s="15" t="n"/>
      <c r="B64" s="15" t="n"/>
      <c r="C64" s="25" t="n"/>
      <c r="D64" s="26" t="n"/>
      <c r="E64" s="26" t="n"/>
      <c r="F64" s="18" t="n"/>
      <c r="G64" s="15" t="n"/>
      <c r="H64" s="19" t="n"/>
      <c r="I64" s="25" t="n"/>
      <c r="J64" s="15" t="n"/>
      <c r="K64" s="21">
        <f>IFERROR(IF(COUNTA(A64:J64)=0,"",IF(OR(A64="",B64="",C64="",D64="",E64="",G64="",H64=""),"Conferir campos",IF(E64&lt;=D64,"Conferir período",IF(OR(AND(Premissas!$B$4&lt;&gt;"",C64&lt;Premissas!$B$4),AND(Premissas!$B$5&lt;&gt;"",C64&gt;Premissas!$B$5)),"Data fora do limite",IF(AND(Premissas!$B$6&lt;&gt;"",(E64-D64)*24&gt;Premissas!$B$6),"Conferir duração",IF(AND(F64&lt;&gt;"",Premissas!$B$7&lt;&gt;"",F64&gt;Premissas!$B$7),"Conferir valor",IF(AND(H64&lt;&gt;Premissas!$D$7,COUNTIFS($A$5:$A$104,A64,$C$5:$C$104,C64,$D$5:$D$104,"&lt;"&amp;E64,$E$5:$E$104,"&gt;"&amp;D64,$H$5:$H$104,"&lt;&gt;"&amp;Premissas!$D$7)&gt;1),"Possível conflito",IF(AND(F64&lt;&gt;"",F64&gt;0,I64="",OR(H64=Premissas!$D$4,H64=Premissas!$D$5)),"Conferir vencimento",IF(AND(I64&lt;&gt;"",I64&lt;TODAY(),OR(H64=Premissas!$D$4,H64=Premissas!$D$5)),"Vencimento passado","Sem alerta"))))))))),"Conferir dados")</f>
        <v/>
      </c>
      <c r="N64">
        <f>""</f>
        <v/>
      </c>
    </row>
    <row r="65" ht="30" customHeight="1">
      <c r="A65" s="15" t="n"/>
      <c r="B65" s="15" t="n"/>
      <c r="C65" s="25" t="n"/>
      <c r="D65" s="26" t="n"/>
      <c r="E65" s="26" t="n"/>
      <c r="F65" s="18" t="n"/>
      <c r="G65" s="15" t="n"/>
      <c r="H65" s="19" t="n"/>
      <c r="I65" s="25" t="n"/>
      <c r="J65" s="15" t="n"/>
      <c r="K65" s="20">
        <f>IFERROR(IF(COUNTA(A65:J65)=0,"",IF(OR(A65="",B65="",C65="",D65="",E65="",G65="",H65=""),"Conferir campos",IF(E65&lt;=D65,"Conferir período",IF(OR(AND(Premissas!$B$4&lt;&gt;"",C65&lt;Premissas!$B$4),AND(Premissas!$B$5&lt;&gt;"",C65&gt;Premissas!$B$5)),"Data fora do limite",IF(AND(Premissas!$B$6&lt;&gt;"",(E65-D65)*24&gt;Premissas!$B$6),"Conferir duração",IF(AND(F65&lt;&gt;"",Premissas!$B$7&lt;&gt;"",F65&gt;Premissas!$B$7),"Conferir valor",IF(AND(H65&lt;&gt;Premissas!$D$7,COUNTIFS($A$5:$A$104,A65,$C$5:$C$104,C65,$D$5:$D$104,"&lt;"&amp;E65,$E$5:$E$104,"&gt;"&amp;D65,$H$5:$H$104,"&lt;&gt;"&amp;Premissas!$D$7)&gt;1),"Possível conflito",IF(AND(F65&lt;&gt;"",F65&gt;0,I65="",OR(H65=Premissas!$D$4,H65=Premissas!$D$5)),"Conferir vencimento",IF(AND(I65&lt;&gt;"",I65&lt;TODAY(),OR(H65=Premissas!$D$4,H65=Premissas!$D$5)),"Vencimento passado","Sem alerta"))))))))),"Conferir dados")</f>
        <v/>
      </c>
      <c r="N65">
        <f>""</f>
        <v/>
      </c>
    </row>
    <row r="66" ht="30" customHeight="1">
      <c r="A66" s="15" t="n"/>
      <c r="B66" s="15" t="n"/>
      <c r="C66" s="25" t="n"/>
      <c r="D66" s="26" t="n"/>
      <c r="E66" s="26" t="n"/>
      <c r="F66" s="18" t="n"/>
      <c r="G66" s="15" t="n"/>
      <c r="H66" s="19" t="n"/>
      <c r="I66" s="25" t="n"/>
      <c r="J66" s="15" t="n"/>
      <c r="K66" s="21">
        <f>IFERROR(IF(COUNTA(A66:J66)=0,"",IF(OR(A66="",B66="",C66="",D66="",E66="",G66="",H66=""),"Conferir campos",IF(E66&lt;=D66,"Conferir período",IF(OR(AND(Premissas!$B$4&lt;&gt;"",C66&lt;Premissas!$B$4),AND(Premissas!$B$5&lt;&gt;"",C66&gt;Premissas!$B$5)),"Data fora do limite",IF(AND(Premissas!$B$6&lt;&gt;"",(E66-D66)*24&gt;Premissas!$B$6),"Conferir duração",IF(AND(F66&lt;&gt;"",Premissas!$B$7&lt;&gt;"",F66&gt;Premissas!$B$7),"Conferir valor",IF(AND(H66&lt;&gt;Premissas!$D$7,COUNTIFS($A$5:$A$104,A66,$C$5:$C$104,C66,$D$5:$D$104,"&lt;"&amp;E66,$E$5:$E$104,"&gt;"&amp;D66,$H$5:$H$104,"&lt;&gt;"&amp;Premissas!$D$7)&gt;1),"Possível conflito",IF(AND(F66&lt;&gt;"",F66&gt;0,I66="",OR(H66=Premissas!$D$4,H66=Premissas!$D$5)),"Conferir vencimento",IF(AND(I66&lt;&gt;"",I66&lt;TODAY(),OR(H66=Premissas!$D$4,H66=Premissas!$D$5)),"Vencimento passado","Sem alerta"))))))))),"Conferir dados")</f>
        <v/>
      </c>
      <c r="N66">
        <f>""</f>
        <v/>
      </c>
    </row>
    <row r="67" ht="30" customHeight="1">
      <c r="A67" s="15" t="n"/>
      <c r="B67" s="15" t="n"/>
      <c r="C67" s="25" t="n"/>
      <c r="D67" s="26" t="n"/>
      <c r="E67" s="26" t="n"/>
      <c r="F67" s="18" t="n"/>
      <c r="G67" s="15" t="n"/>
      <c r="H67" s="19" t="n"/>
      <c r="I67" s="25" t="n"/>
      <c r="J67" s="15" t="n"/>
      <c r="K67" s="20">
        <f>IFERROR(IF(COUNTA(A67:J67)=0,"",IF(OR(A67="",B67="",C67="",D67="",E67="",G67="",H67=""),"Conferir campos",IF(E67&lt;=D67,"Conferir período",IF(OR(AND(Premissas!$B$4&lt;&gt;"",C67&lt;Premissas!$B$4),AND(Premissas!$B$5&lt;&gt;"",C67&gt;Premissas!$B$5)),"Data fora do limite",IF(AND(Premissas!$B$6&lt;&gt;"",(E67-D67)*24&gt;Premissas!$B$6),"Conferir duração",IF(AND(F67&lt;&gt;"",Premissas!$B$7&lt;&gt;"",F67&gt;Premissas!$B$7),"Conferir valor",IF(AND(H67&lt;&gt;Premissas!$D$7,COUNTIFS($A$5:$A$104,A67,$C$5:$C$104,C67,$D$5:$D$104,"&lt;"&amp;E67,$E$5:$E$104,"&gt;"&amp;D67,$H$5:$H$104,"&lt;&gt;"&amp;Premissas!$D$7)&gt;1),"Possível conflito",IF(AND(F67&lt;&gt;"",F67&gt;0,I67="",OR(H67=Premissas!$D$4,H67=Premissas!$D$5)),"Conferir vencimento",IF(AND(I67&lt;&gt;"",I67&lt;TODAY(),OR(H67=Premissas!$D$4,H67=Premissas!$D$5)),"Vencimento passado","Sem alerta"))))))))),"Conferir dados")</f>
        <v/>
      </c>
      <c r="N67">
        <f>""</f>
        <v/>
      </c>
    </row>
    <row r="68" ht="30" customHeight="1">
      <c r="A68" s="15" t="n"/>
      <c r="B68" s="15" t="n"/>
      <c r="C68" s="25" t="n"/>
      <c r="D68" s="26" t="n"/>
      <c r="E68" s="26" t="n"/>
      <c r="F68" s="18" t="n"/>
      <c r="G68" s="15" t="n"/>
      <c r="H68" s="19" t="n"/>
      <c r="I68" s="25" t="n"/>
      <c r="J68" s="15" t="n"/>
      <c r="K68" s="21">
        <f>IFERROR(IF(COUNTA(A68:J68)=0,"",IF(OR(A68="",B68="",C68="",D68="",E68="",G68="",H68=""),"Conferir campos",IF(E68&lt;=D68,"Conferir período",IF(OR(AND(Premissas!$B$4&lt;&gt;"",C68&lt;Premissas!$B$4),AND(Premissas!$B$5&lt;&gt;"",C68&gt;Premissas!$B$5)),"Data fora do limite",IF(AND(Premissas!$B$6&lt;&gt;"",(E68-D68)*24&gt;Premissas!$B$6),"Conferir duração",IF(AND(F68&lt;&gt;"",Premissas!$B$7&lt;&gt;"",F68&gt;Premissas!$B$7),"Conferir valor",IF(AND(H68&lt;&gt;Premissas!$D$7,COUNTIFS($A$5:$A$104,A68,$C$5:$C$104,C68,$D$5:$D$104,"&lt;"&amp;E68,$E$5:$E$104,"&gt;"&amp;D68,$H$5:$H$104,"&lt;&gt;"&amp;Premissas!$D$7)&gt;1),"Possível conflito",IF(AND(F68&lt;&gt;"",F68&gt;0,I68="",OR(H68=Premissas!$D$4,H68=Premissas!$D$5)),"Conferir vencimento",IF(AND(I68&lt;&gt;"",I68&lt;TODAY(),OR(H68=Premissas!$D$4,H68=Premissas!$D$5)),"Vencimento passado","Sem alerta"))))))))),"Conferir dados")</f>
        <v/>
      </c>
      <c r="N68">
        <f>""</f>
        <v/>
      </c>
    </row>
    <row r="69" ht="30" customHeight="1">
      <c r="A69" s="15" t="n"/>
      <c r="B69" s="15" t="n"/>
      <c r="C69" s="25" t="n"/>
      <c r="D69" s="26" t="n"/>
      <c r="E69" s="26" t="n"/>
      <c r="F69" s="18" t="n"/>
      <c r="G69" s="15" t="n"/>
      <c r="H69" s="19" t="n"/>
      <c r="I69" s="25" t="n"/>
      <c r="J69" s="15" t="n"/>
      <c r="K69" s="20">
        <f>IFERROR(IF(COUNTA(A69:J69)=0,"",IF(OR(A69="",B69="",C69="",D69="",E69="",G69="",H69=""),"Conferir campos",IF(E69&lt;=D69,"Conferir período",IF(OR(AND(Premissas!$B$4&lt;&gt;"",C69&lt;Premissas!$B$4),AND(Premissas!$B$5&lt;&gt;"",C69&gt;Premissas!$B$5)),"Data fora do limite",IF(AND(Premissas!$B$6&lt;&gt;"",(E69-D69)*24&gt;Premissas!$B$6),"Conferir duração",IF(AND(F69&lt;&gt;"",Premissas!$B$7&lt;&gt;"",F69&gt;Premissas!$B$7),"Conferir valor",IF(AND(H69&lt;&gt;Premissas!$D$7,COUNTIFS($A$5:$A$104,A69,$C$5:$C$104,C69,$D$5:$D$104,"&lt;"&amp;E69,$E$5:$E$104,"&gt;"&amp;D69,$H$5:$H$104,"&lt;&gt;"&amp;Premissas!$D$7)&gt;1),"Possível conflito",IF(AND(F69&lt;&gt;"",F69&gt;0,I69="",OR(H69=Premissas!$D$4,H69=Premissas!$D$5)),"Conferir vencimento",IF(AND(I69&lt;&gt;"",I69&lt;TODAY(),OR(H69=Premissas!$D$4,H69=Premissas!$D$5)),"Vencimento passado","Sem alerta"))))))))),"Conferir dados")</f>
        <v/>
      </c>
      <c r="N69">
        <f>""</f>
        <v/>
      </c>
    </row>
    <row r="70" ht="30" customHeight="1">
      <c r="A70" s="15" t="n"/>
      <c r="B70" s="15" t="n"/>
      <c r="C70" s="25" t="n"/>
      <c r="D70" s="26" t="n"/>
      <c r="E70" s="26" t="n"/>
      <c r="F70" s="18" t="n"/>
      <c r="G70" s="15" t="n"/>
      <c r="H70" s="19" t="n"/>
      <c r="I70" s="25" t="n"/>
      <c r="J70" s="15" t="n"/>
      <c r="K70" s="21">
        <f>IFERROR(IF(COUNTA(A70:J70)=0,"",IF(OR(A70="",B70="",C70="",D70="",E70="",G70="",H70=""),"Conferir campos",IF(E70&lt;=D70,"Conferir período",IF(OR(AND(Premissas!$B$4&lt;&gt;"",C70&lt;Premissas!$B$4),AND(Premissas!$B$5&lt;&gt;"",C70&gt;Premissas!$B$5)),"Data fora do limite",IF(AND(Premissas!$B$6&lt;&gt;"",(E70-D70)*24&gt;Premissas!$B$6),"Conferir duração",IF(AND(F70&lt;&gt;"",Premissas!$B$7&lt;&gt;"",F70&gt;Premissas!$B$7),"Conferir valor",IF(AND(H70&lt;&gt;Premissas!$D$7,COUNTIFS($A$5:$A$104,A70,$C$5:$C$104,C70,$D$5:$D$104,"&lt;"&amp;E70,$E$5:$E$104,"&gt;"&amp;D70,$H$5:$H$104,"&lt;&gt;"&amp;Premissas!$D$7)&gt;1),"Possível conflito",IF(AND(F70&lt;&gt;"",F70&gt;0,I70="",OR(H70=Premissas!$D$4,H70=Premissas!$D$5)),"Conferir vencimento",IF(AND(I70&lt;&gt;"",I70&lt;TODAY(),OR(H70=Premissas!$D$4,H70=Premissas!$D$5)),"Vencimento passado","Sem alerta"))))))))),"Conferir dados")</f>
        <v/>
      </c>
      <c r="N70">
        <f>""</f>
        <v/>
      </c>
    </row>
    <row r="71" ht="30" customHeight="1">
      <c r="A71" s="15" t="n"/>
      <c r="B71" s="15" t="n"/>
      <c r="C71" s="25" t="n"/>
      <c r="D71" s="26" t="n"/>
      <c r="E71" s="26" t="n"/>
      <c r="F71" s="18" t="n"/>
      <c r="G71" s="15" t="n"/>
      <c r="H71" s="19" t="n"/>
      <c r="I71" s="25" t="n"/>
      <c r="J71" s="15" t="n"/>
      <c r="K71" s="20">
        <f>IFERROR(IF(COUNTA(A71:J71)=0,"",IF(OR(A71="",B71="",C71="",D71="",E71="",G71="",H71=""),"Conferir campos",IF(E71&lt;=D71,"Conferir período",IF(OR(AND(Premissas!$B$4&lt;&gt;"",C71&lt;Premissas!$B$4),AND(Premissas!$B$5&lt;&gt;"",C71&gt;Premissas!$B$5)),"Data fora do limite",IF(AND(Premissas!$B$6&lt;&gt;"",(E71-D71)*24&gt;Premissas!$B$6),"Conferir duração",IF(AND(F71&lt;&gt;"",Premissas!$B$7&lt;&gt;"",F71&gt;Premissas!$B$7),"Conferir valor",IF(AND(H71&lt;&gt;Premissas!$D$7,COUNTIFS($A$5:$A$104,A71,$C$5:$C$104,C71,$D$5:$D$104,"&lt;"&amp;E71,$E$5:$E$104,"&gt;"&amp;D71,$H$5:$H$104,"&lt;&gt;"&amp;Premissas!$D$7)&gt;1),"Possível conflito",IF(AND(F71&lt;&gt;"",F71&gt;0,I71="",OR(H71=Premissas!$D$4,H71=Premissas!$D$5)),"Conferir vencimento",IF(AND(I71&lt;&gt;"",I71&lt;TODAY(),OR(H71=Premissas!$D$4,H71=Premissas!$D$5)),"Vencimento passado","Sem alerta"))))))))),"Conferir dados")</f>
        <v/>
      </c>
      <c r="N71">
        <f>""</f>
        <v/>
      </c>
    </row>
    <row r="72" ht="30" customHeight="1">
      <c r="A72" s="15" t="n"/>
      <c r="B72" s="15" t="n"/>
      <c r="C72" s="25" t="n"/>
      <c r="D72" s="26" t="n"/>
      <c r="E72" s="26" t="n"/>
      <c r="F72" s="18" t="n"/>
      <c r="G72" s="15" t="n"/>
      <c r="H72" s="19" t="n"/>
      <c r="I72" s="25" t="n"/>
      <c r="J72" s="15" t="n"/>
      <c r="K72" s="21">
        <f>IFERROR(IF(COUNTA(A72:J72)=0,"",IF(OR(A72="",B72="",C72="",D72="",E72="",G72="",H72=""),"Conferir campos",IF(E72&lt;=D72,"Conferir período",IF(OR(AND(Premissas!$B$4&lt;&gt;"",C72&lt;Premissas!$B$4),AND(Premissas!$B$5&lt;&gt;"",C72&gt;Premissas!$B$5)),"Data fora do limite",IF(AND(Premissas!$B$6&lt;&gt;"",(E72-D72)*24&gt;Premissas!$B$6),"Conferir duração",IF(AND(F72&lt;&gt;"",Premissas!$B$7&lt;&gt;"",F72&gt;Premissas!$B$7),"Conferir valor",IF(AND(H72&lt;&gt;Premissas!$D$7,COUNTIFS($A$5:$A$104,A72,$C$5:$C$104,C72,$D$5:$D$104,"&lt;"&amp;E72,$E$5:$E$104,"&gt;"&amp;D72,$H$5:$H$104,"&lt;&gt;"&amp;Premissas!$D$7)&gt;1),"Possível conflito",IF(AND(F72&lt;&gt;"",F72&gt;0,I72="",OR(H72=Premissas!$D$4,H72=Premissas!$D$5)),"Conferir vencimento",IF(AND(I72&lt;&gt;"",I72&lt;TODAY(),OR(H72=Premissas!$D$4,H72=Premissas!$D$5)),"Vencimento passado","Sem alerta"))))))))),"Conferir dados")</f>
        <v/>
      </c>
      <c r="N72">
        <f>""</f>
        <v/>
      </c>
    </row>
    <row r="73" ht="30" customHeight="1">
      <c r="A73" s="15" t="n"/>
      <c r="B73" s="15" t="n"/>
      <c r="C73" s="25" t="n"/>
      <c r="D73" s="26" t="n"/>
      <c r="E73" s="26" t="n"/>
      <c r="F73" s="18" t="n"/>
      <c r="G73" s="15" t="n"/>
      <c r="H73" s="19" t="n"/>
      <c r="I73" s="25" t="n"/>
      <c r="J73" s="15" t="n"/>
      <c r="K73" s="20">
        <f>IFERROR(IF(COUNTA(A73:J73)=0,"",IF(OR(A73="",B73="",C73="",D73="",E73="",G73="",H73=""),"Conferir campos",IF(E73&lt;=D73,"Conferir período",IF(OR(AND(Premissas!$B$4&lt;&gt;"",C73&lt;Premissas!$B$4),AND(Premissas!$B$5&lt;&gt;"",C73&gt;Premissas!$B$5)),"Data fora do limite",IF(AND(Premissas!$B$6&lt;&gt;"",(E73-D73)*24&gt;Premissas!$B$6),"Conferir duração",IF(AND(F73&lt;&gt;"",Premissas!$B$7&lt;&gt;"",F73&gt;Premissas!$B$7),"Conferir valor",IF(AND(H73&lt;&gt;Premissas!$D$7,COUNTIFS($A$5:$A$104,A73,$C$5:$C$104,C73,$D$5:$D$104,"&lt;"&amp;E73,$E$5:$E$104,"&gt;"&amp;D73,$H$5:$H$104,"&lt;&gt;"&amp;Premissas!$D$7)&gt;1),"Possível conflito",IF(AND(F73&lt;&gt;"",F73&gt;0,I73="",OR(H73=Premissas!$D$4,H73=Premissas!$D$5)),"Conferir vencimento",IF(AND(I73&lt;&gt;"",I73&lt;TODAY(),OR(H73=Premissas!$D$4,H73=Premissas!$D$5)),"Vencimento passado","Sem alerta"))))))))),"Conferir dados")</f>
        <v/>
      </c>
      <c r="N73">
        <f>""</f>
        <v/>
      </c>
    </row>
    <row r="74" ht="30" customHeight="1">
      <c r="A74" s="15" t="n"/>
      <c r="B74" s="15" t="n"/>
      <c r="C74" s="25" t="n"/>
      <c r="D74" s="26" t="n"/>
      <c r="E74" s="26" t="n"/>
      <c r="F74" s="18" t="n"/>
      <c r="G74" s="15" t="n"/>
      <c r="H74" s="19" t="n"/>
      <c r="I74" s="25" t="n"/>
      <c r="J74" s="15" t="n"/>
      <c r="K74" s="21">
        <f>IFERROR(IF(COUNTA(A74:J74)=0,"",IF(OR(A74="",B74="",C74="",D74="",E74="",G74="",H74=""),"Conferir campos",IF(E74&lt;=D74,"Conferir período",IF(OR(AND(Premissas!$B$4&lt;&gt;"",C74&lt;Premissas!$B$4),AND(Premissas!$B$5&lt;&gt;"",C74&gt;Premissas!$B$5)),"Data fora do limite",IF(AND(Premissas!$B$6&lt;&gt;"",(E74-D74)*24&gt;Premissas!$B$6),"Conferir duração",IF(AND(F74&lt;&gt;"",Premissas!$B$7&lt;&gt;"",F74&gt;Premissas!$B$7),"Conferir valor",IF(AND(H74&lt;&gt;Premissas!$D$7,COUNTIFS($A$5:$A$104,A74,$C$5:$C$104,C74,$D$5:$D$104,"&lt;"&amp;E74,$E$5:$E$104,"&gt;"&amp;D74,$H$5:$H$104,"&lt;&gt;"&amp;Premissas!$D$7)&gt;1),"Possível conflito",IF(AND(F74&lt;&gt;"",F74&gt;0,I74="",OR(H74=Premissas!$D$4,H74=Premissas!$D$5)),"Conferir vencimento",IF(AND(I74&lt;&gt;"",I74&lt;TODAY(),OR(H74=Premissas!$D$4,H74=Premissas!$D$5)),"Vencimento passado","Sem alerta"))))))))),"Conferir dados")</f>
        <v/>
      </c>
      <c r="N74">
        <f>""</f>
        <v/>
      </c>
    </row>
    <row r="75" ht="30" customHeight="1">
      <c r="A75" s="15" t="n"/>
      <c r="B75" s="15" t="n"/>
      <c r="C75" s="25" t="n"/>
      <c r="D75" s="26" t="n"/>
      <c r="E75" s="26" t="n"/>
      <c r="F75" s="18" t="n"/>
      <c r="G75" s="15" t="n"/>
      <c r="H75" s="19" t="n"/>
      <c r="I75" s="25" t="n"/>
      <c r="J75" s="15" t="n"/>
      <c r="K75" s="20">
        <f>IFERROR(IF(COUNTA(A75:J75)=0,"",IF(OR(A75="",B75="",C75="",D75="",E75="",G75="",H75=""),"Conferir campos",IF(E75&lt;=D75,"Conferir período",IF(OR(AND(Premissas!$B$4&lt;&gt;"",C75&lt;Premissas!$B$4),AND(Premissas!$B$5&lt;&gt;"",C75&gt;Premissas!$B$5)),"Data fora do limite",IF(AND(Premissas!$B$6&lt;&gt;"",(E75-D75)*24&gt;Premissas!$B$6),"Conferir duração",IF(AND(F75&lt;&gt;"",Premissas!$B$7&lt;&gt;"",F75&gt;Premissas!$B$7),"Conferir valor",IF(AND(H75&lt;&gt;Premissas!$D$7,COUNTIFS($A$5:$A$104,A75,$C$5:$C$104,C75,$D$5:$D$104,"&lt;"&amp;E75,$E$5:$E$104,"&gt;"&amp;D75,$H$5:$H$104,"&lt;&gt;"&amp;Premissas!$D$7)&gt;1),"Possível conflito",IF(AND(F75&lt;&gt;"",F75&gt;0,I75="",OR(H75=Premissas!$D$4,H75=Premissas!$D$5)),"Conferir vencimento",IF(AND(I75&lt;&gt;"",I75&lt;TODAY(),OR(H75=Premissas!$D$4,H75=Premissas!$D$5)),"Vencimento passado","Sem alerta"))))))))),"Conferir dados")</f>
        <v/>
      </c>
      <c r="N75">
        <f>""</f>
        <v/>
      </c>
    </row>
    <row r="76" ht="30" customHeight="1">
      <c r="A76" s="15" t="n"/>
      <c r="B76" s="15" t="n"/>
      <c r="C76" s="25" t="n"/>
      <c r="D76" s="26" t="n"/>
      <c r="E76" s="26" t="n"/>
      <c r="F76" s="18" t="n"/>
      <c r="G76" s="15" t="n"/>
      <c r="H76" s="19" t="n"/>
      <c r="I76" s="25" t="n"/>
      <c r="J76" s="15" t="n"/>
      <c r="K76" s="21">
        <f>IFERROR(IF(COUNTA(A76:J76)=0,"",IF(OR(A76="",B76="",C76="",D76="",E76="",G76="",H76=""),"Conferir campos",IF(E76&lt;=D76,"Conferir período",IF(OR(AND(Premissas!$B$4&lt;&gt;"",C76&lt;Premissas!$B$4),AND(Premissas!$B$5&lt;&gt;"",C76&gt;Premissas!$B$5)),"Data fora do limite",IF(AND(Premissas!$B$6&lt;&gt;"",(E76-D76)*24&gt;Premissas!$B$6),"Conferir duração",IF(AND(F76&lt;&gt;"",Premissas!$B$7&lt;&gt;"",F76&gt;Premissas!$B$7),"Conferir valor",IF(AND(H76&lt;&gt;Premissas!$D$7,COUNTIFS($A$5:$A$104,A76,$C$5:$C$104,C76,$D$5:$D$104,"&lt;"&amp;E76,$E$5:$E$104,"&gt;"&amp;D76,$H$5:$H$104,"&lt;&gt;"&amp;Premissas!$D$7)&gt;1),"Possível conflito",IF(AND(F76&lt;&gt;"",F76&gt;0,I76="",OR(H76=Premissas!$D$4,H76=Premissas!$D$5)),"Conferir vencimento",IF(AND(I76&lt;&gt;"",I76&lt;TODAY(),OR(H76=Premissas!$D$4,H76=Premissas!$D$5)),"Vencimento passado","Sem alerta"))))))))),"Conferir dados")</f>
        <v/>
      </c>
      <c r="N76">
        <f>""</f>
        <v/>
      </c>
    </row>
    <row r="77" ht="30" customHeight="1">
      <c r="A77" s="15" t="n"/>
      <c r="B77" s="15" t="n"/>
      <c r="C77" s="25" t="n"/>
      <c r="D77" s="26" t="n"/>
      <c r="E77" s="26" t="n"/>
      <c r="F77" s="18" t="n"/>
      <c r="G77" s="15" t="n"/>
      <c r="H77" s="19" t="n"/>
      <c r="I77" s="25" t="n"/>
      <c r="J77" s="15" t="n"/>
      <c r="K77" s="20">
        <f>IFERROR(IF(COUNTA(A77:J77)=0,"",IF(OR(A77="",B77="",C77="",D77="",E77="",G77="",H77=""),"Conferir campos",IF(E77&lt;=D77,"Conferir período",IF(OR(AND(Premissas!$B$4&lt;&gt;"",C77&lt;Premissas!$B$4),AND(Premissas!$B$5&lt;&gt;"",C77&gt;Premissas!$B$5)),"Data fora do limite",IF(AND(Premissas!$B$6&lt;&gt;"",(E77-D77)*24&gt;Premissas!$B$6),"Conferir duração",IF(AND(F77&lt;&gt;"",Premissas!$B$7&lt;&gt;"",F77&gt;Premissas!$B$7),"Conferir valor",IF(AND(H77&lt;&gt;Premissas!$D$7,COUNTIFS($A$5:$A$104,A77,$C$5:$C$104,C77,$D$5:$D$104,"&lt;"&amp;E77,$E$5:$E$104,"&gt;"&amp;D77,$H$5:$H$104,"&lt;&gt;"&amp;Premissas!$D$7)&gt;1),"Possível conflito",IF(AND(F77&lt;&gt;"",F77&gt;0,I77="",OR(H77=Premissas!$D$4,H77=Premissas!$D$5)),"Conferir vencimento",IF(AND(I77&lt;&gt;"",I77&lt;TODAY(),OR(H77=Premissas!$D$4,H77=Premissas!$D$5)),"Vencimento passado","Sem alerta"))))))))),"Conferir dados")</f>
        <v/>
      </c>
      <c r="N77">
        <f>""</f>
        <v/>
      </c>
    </row>
    <row r="78" ht="30" customHeight="1">
      <c r="A78" s="15" t="n"/>
      <c r="B78" s="15" t="n"/>
      <c r="C78" s="25" t="n"/>
      <c r="D78" s="26" t="n"/>
      <c r="E78" s="26" t="n"/>
      <c r="F78" s="18" t="n"/>
      <c r="G78" s="15" t="n"/>
      <c r="H78" s="19" t="n"/>
      <c r="I78" s="25" t="n"/>
      <c r="J78" s="15" t="n"/>
      <c r="K78" s="21">
        <f>IFERROR(IF(COUNTA(A78:J78)=0,"",IF(OR(A78="",B78="",C78="",D78="",E78="",G78="",H78=""),"Conferir campos",IF(E78&lt;=D78,"Conferir período",IF(OR(AND(Premissas!$B$4&lt;&gt;"",C78&lt;Premissas!$B$4),AND(Premissas!$B$5&lt;&gt;"",C78&gt;Premissas!$B$5)),"Data fora do limite",IF(AND(Premissas!$B$6&lt;&gt;"",(E78-D78)*24&gt;Premissas!$B$6),"Conferir duração",IF(AND(F78&lt;&gt;"",Premissas!$B$7&lt;&gt;"",F78&gt;Premissas!$B$7),"Conferir valor",IF(AND(H78&lt;&gt;Premissas!$D$7,COUNTIFS($A$5:$A$104,A78,$C$5:$C$104,C78,$D$5:$D$104,"&lt;"&amp;E78,$E$5:$E$104,"&gt;"&amp;D78,$H$5:$H$104,"&lt;&gt;"&amp;Premissas!$D$7)&gt;1),"Possível conflito",IF(AND(F78&lt;&gt;"",F78&gt;0,I78="",OR(H78=Premissas!$D$4,H78=Premissas!$D$5)),"Conferir vencimento",IF(AND(I78&lt;&gt;"",I78&lt;TODAY(),OR(H78=Premissas!$D$4,H78=Premissas!$D$5)),"Vencimento passado","Sem alerta"))))))))),"Conferir dados")</f>
        <v/>
      </c>
      <c r="N78">
        <f>""</f>
        <v/>
      </c>
    </row>
    <row r="79" ht="30" customHeight="1">
      <c r="A79" s="15" t="n"/>
      <c r="B79" s="15" t="n"/>
      <c r="C79" s="25" t="n"/>
      <c r="D79" s="26" t="n"/>
      <c r="E79" s="26" t="n"/>
      <c r="F79" s="18" t="n"/>
      <c r="G79" s="15" t="n"/>
      <c r="H79" s="19" t="n"/>
      <c r="I79" s="25" t="n"/>
      <c r="J79" s="15" t="n"/>
      <c r="K79" s="20">
        <f>IFERROR(IF(COUNTA(A79:J79)=0,"",IF(OR(A79="",B79="",C79="",D79="",E79="",G79="",H79=""),"Conferir campos",IF(E79&lt;=D79,"Conferir período",IF(OR(AND(Premissas!$B$4&lt;&gt;"",C79&lt;Premissas!$B$4),AND(Premissas!$B$5&lt;&gt;"",C79&gt;Premissas!$B$5)),"Data fora do limite",IF(AND(Premissas!$B$6&lt;&gt;"",(E79-D79)*24&gt;Premissas!$B$6),"Conferir duração",IF(AND(F79&lt;&gt;"",Premissas!$B$7&lt;&gt;"",F79&gt;Premissas!$B$7),"Conferir valor",IF(AND(H79&lt;&gt;Premissas!$D$7,COUNTIFS($A$5:$A$104,A79,$C$5:$C$104,C79,$D$5:$D$104,"&lt;"&amp;E79,$E$5:$E$104,"&gt;"&amp;D79,$H$5:$H$104,"&lt;&gt;"&amp;Premissas!$D$7)&gt;1),"Possível conflito",IF(AND(F79&lt;&gt;"",F79&gt;0,I79="",OR(H79=Premissas!$D$4,H79=Premissas!$D$5)),"Conferir vencimento",IF(AND(I79&lt;&gt;"",I79&lt;TODAY(),OR(H79=Premissas!$D$4,H79=Premissas!$D$5)),"Vencimento passado","Sem alerta"))))))))),"Conferir dados")</f>
        <v/>
      </c>
      <c r="N79">
        <f>""</f>
        <v/>
      </c>
    </row>
    <row r="80" ht="30" customHeight="1">
      <c r="A80" s="15" t="n"/>
      <c r="B80" s="15" t="n"/>
      <c r="C80" s="25" t="n"/>
      <c r="D80" s="26" t="n"/>
      <c r="E80" s="26" t="n"/>
      <c r="F80" s="18" t="n"/>
      <c r="G80" s="15" t="n"/>
      <c r="H80" s="19" t="n"/>
      <c r="I80" s="25" t="n"/>
      <c r="J80" s="15" t="n"/>
      <c r="K80" s="21">
        <f>IFERROR(IF(COUNTA(A80:J80)=0,"",IF(OR(A80="",B80="",C80="",D80="",E80="",G80="",H80=""),"Conferir campos",IF(E80&lt;=D80,"Conferir período",IF(OR(AND(Premissas!$B$4&lt;&gt;"",C80&lt;Premissas!$B$4),AND(Premissas!$B$5&lt;&gt;"",C80&gt;Premissas!$B$5)),"Data fora do limite",IF(AND(Premissas!$B$6&lt;&gt;"",(E80-D80)*24&gt;Premissas!$B$6),"Conferir duração",IF(AND(F80&lt;&gt;"",Premissas!$B$7&lt;&gt;"",F80&gt;Premissas!$B$7),"Conferir valor",IF(AND(H80&lt;&gt;Premissas!$D$7,COUNTIFS($A$5:$A$104,A80,$C$5:$C$104,C80,$D$5:$D$104,"&lt;"&amp;E80,$E$5:$E$104,"&gt;"&amp;D80,$H$5:$H$104,"&lt;&gt;"&amp;Premissas!$D$7)&gt;1),"Possível conflito",IF(AND(F80&lt;&gt;"",F80&gt;0,I80="",OR(H80=Premissas!$D$4,H80=Premissas!$D$5)),"Conferir vencimento",IF(AND(I80&lt;&gt;"",I80&lt;TODAY(),OR(H80=Premissas!$D$4,H80=Premissas!$D$5)),"Vencimento passado","Sem alerta"))))))))),"Conferir dados")</f>
        <v/>
      </c>
      <c r="N80">
        <f>""</f>
        <v/>
      </c>
    </row>
    <row r="81" ht="30" customHeight="1">
      <c r="A81" s="15" t="n"/>
      <c r="B81" s="15" t="n"/>
      <c r="C81" s="25" t="n"/>
      <c r="D81" s="26" t="n"/>
      <c r="E81" s="26" t="n"/>
      <c r="F81" s="18" t="n"/>
      <c r="G81" s="15" t="n"/>
      <c r="H81" s="19" t="n"/>
      <c r="I81" s="25" t="n"/>
      <c r="J81" s="15" t="n"/>
      <c r="K81" s="20">
        <f>IFERROR(IF(COUNTA(A81:J81)=0,"",IF(OR(A81="",B81="",C81="",D81="",E81="",G81="",H81=""),"Conferir campos",IF(E81&lt;=D81,"Conferir período",IF(OR(AND(Premissas!$B$4&lt;&gt;"",C81&lt;Premissas!$B$4),AND(Premissas!$B$5&lt;&gt;"",C81&gt;Premissas!$B$5)),"Data fora do limite",IF(AND(Premissas!$B$6&lt;&gt;"",(E81-D81)*24&gt;Premissas!$B$6),"Conferir duração",IF(AND(F81&lt;&gt;"",Premissas!$B$7&lt;&gt;"",F81&gt;Premissas!$B$7),"Conferir valor",IF(AND(H81&lt;&gt;Premissas!$D$7,COUNTIFS($A$5:$A$104,A81,$C$5:$C$104,C81,$D$5:$D$104,"&lt;"&amp;E81,$E$5:$E$104,"&gt;"&amp;D81,$H$5:$H$104,"&lt;&gt;"&amp;Premissas!$D$7)&gt;1),"Possível conflito",IF(AND(F81&lt;&gt;"",F81&gt;0,I81="",OR(H81=Premissas!$D$4,H81=Premissas!$D$5)),"Conferir vencimento",IF(AND(I81&lt;&gt;"",I81&lt;TODAY(),OR(H81=Premissas!$D$4,H81=Premissas!$D$5)),"Vencimento passado","Sem alerta"))))))))),"Conferir dados")</f>
        <v/>
      </c>
      <c r="N81">
        <f>""</f>
        <v/>
      </c>
    </row>
    <row r="82" ht="30" customHeight="1">
      <c r="A82" s="15" t="n"/>
      <c r="B82" s="15" t="n"/>
      <c r="C82" s="25" t="n"/>
      <c r="D82" s="26" t="n"/>
      <c r="E82" s="26" t="n"/>
      <c r="F82" s="18" t="n"/>
      <c r="G82" s="15" t="n"/>
      <c r="H82" s="19" t="n"/>
      <c r="I82" s="25" t="n"/>
      <c r="J82" s="15" t="n"/>
      <c r="K82" s="21">
        <f>IFERROR(IF(COUNTA(A82:J82)=0,"",IF(OR(A82="",B82="",C82="",D82="",E82="",G82="",H82=""),"Conferir campos",IF(E82&lt;=D82,"Conferir período",IF(OR(AND(Premissas!$B$4&lt;&gt;"",C82&lt;Premissas!$B$4),AND(Premissas!$B$5&lt;&gt;"",C82&gt;Premissas!$B$5)),"Data fora do limite",IF(AND(Premissas!$B$6&lt;&gt;"",(E82-D82)*24&gt;Premissas!$B$6),"Conferir duração",IF(AND(F82&lt;&gt;"",Premissas!$B$7&lt;&gt;"",F82&gt;Premissas!$B$7),"Conferir valor",IF(AND(H82&lt;&gt;Premissas!$D$7,COUNTIFS($A$5:$A$104,A82,$C$5:$C$104,C82,$D$5:$D$104,"&lt;"&amp;E82,$E$5:$E$104,"&gt;"&amp;D82,$H$5:$H$104,"&lt;&gt;"&amp;Premissas!$D$7)&gt;1),"Possível conflito",IF(AND(F82&lt;&gt;"",F82&gt;0,I82="",OR(H82=Premissas!$D$4,H82=Premissas!$D$5)),"Conferir vencimento",IF(AND(I82&lt;&gt;"",I82&lt;TODAY(),OR(H82=Premissas!$D$4,H82=Premissas!$D$5)),"Vencimento passado","Sem alerta"))))))))),"Conferir dados")</f>
        <v/>
      </c>
      <c r="N82">
        <f>""</f>
        <v/>
      </c>
    </row>
    <row r="83" ht="30" customHeight="1">
      <c r="A83" s="15" t="n"/>
      <c r="B83" s="15" t="n"/>
      <c r="C83" s="25" t="n"/>
      <c r="D83" s="26" t="n"/>
      <c r="E83" s="26" t="n"/>
      <c r="F83" s="18" t="n"/>
      <c r="G83" s="15" t="n"/>
      <c r="H83" s="19" t="n"/>
      <c r="I83" s="25" t="n"/>
      <c r="J83" s="15" t="n"/>
      <c r="K83" s="20">
        <f>IFERROR(IF(COUNTA(A83:J83)=0,"",IF(OR(A83="",B83="",C83="",D83="",E83="",G83="",H83=""),"Conferir campos",IF(E83&lt;=D83,"Conferir período",IF(OR(AND(Premissas!$B$4&lt;&gt;"",C83&lt;Premissas!$B$4),AND(Premissas!$B$5&lt;&gt;"",C83&gt;Premissas!$B$5)),"Data fora do limite",IF(AND(Premissas!$B$6&lt;&gt;"",(E83-D83)*24&gt;Premissas!$B$6),"Conferir duração",IF(AND(F83&lt;&gt;"",Premissas!$B$7&lt;&gt;"",F83&gt;Premissas!$B$7),"Conferir valor",IF(AND(H83&lt;&gt;Premissas!$D$7,COUNTIFS($A$5:$A$104,A83,$C$5:$C$104,C83,$D$5:$D$104,"&lt;"&amp;E83,$E$5:$E$104,"&gt;"&amp;D83,$H$5:$H$104,"&lt;&gt;"&amp;Premissas!$D$7)&gt;1),"Possível conflito",IF(AND(F83&lt;&gt;"",F83&gt;0,I83="",OR(H83=Premissas!$D$4,H83=Premissas!$D$5)),"Conferir vencimento",IF(AND(I83&lt;&gt;"",I83&lt;TODAY(),OR(H83=Premissas!$D$4,H83=Premissas!$D$5)),"Vencimento passado","Sem alerta"))))))))),"Conferir dados")</f>
        <v/>
      </c>
      <c r="N83">
        <f>""</f>
        <v/>
      </c>
    </row>
    <row r="84" ht="30" customHeight="1">
      <c r="A84" s="15" t="n"/>
      <c r="B84" s="15" t="n"/>
      <c r="C84" s="25" t="n"/>
      <c r="D84" s="26" t="n"/>
      <c r="E84" s="26" t="n"/>
      <c r="F84" s="18" t="n"/>
      <c r="G84" s="15" t="n"/>
      <c r="H84" s="19" t="n"/>
      <c r="I84" s="25" t="n"/>
      <c r="J84" s="15" t="n"/>
      <c r="K84" s="21">
        <f>IFERROR(IF(COUNTA(A84:J84)=0,"",IF(OR(A84="",B84="",C84="",D84="",E84="",G84="",H84=""),"Conferir campos",IF(E84&lt;=D84,"Conferir período",IF(OR(AND(Premissas!$B$4&lt;&gt;"",C84&lt;Premissas!$B$4),AND(Premissas!$B$5&lt;&gt;"",C84&gt;Premissas!$B$5)),"Data fora do limite",IF(AND(Premissas!$B$6&lt;&gt;"",(E84-D84)*24&gt;Premissas!$B$6),"Conferir duração",IF(AND(F84&lt;&gt;"",Premissas!$B$7&lt;&gt;"",F84&gt;Premissas!$B$7),"Conferir valor",IF(AND(H84&lt;&gt;Premissas!$D$7,COUNTIFS($A$5:$A$104,A84,$C$5:$C$104,C84,$D$5:$D$104,"&lt;"&amp;E84,$E$5:$E$104,"&gt;"&amp;D84,$H$5:$H$104,"&lt;&gt;"&amp;Premissas!$D$7)&gt;1),"Possível conflito",IF(AND(F84&lt;&gt;"",F84&gt;0,I84="",OR(H84=Premissas!$D$4,H84=Premissas!$D$5)),"Conferir vencimento",IF(AND(I84&lt;&gt;"",I84&lt;TODAY(),OR(H84=Premissas!$D$4,H84=Premissas!$D$5)),"Vencimento passado","Sem alerta"))))))))),"Conferir dados")</f>
        <v/>
      </c>
      <c r="N84">
        <f>""</f>
        <v/>
      </c>
    </row>
    <row r="85" ht="30" customHeight="1">
      <c r="A85" s="15" t="n"/>
      <c r="B85" s="15" t="n"/>
      <c r="C85" s="25" t="n"/>
      <c r="D85" s="26" t="n"/>
      <c r="E85" s="26" t="n"/>
      <c r="F85" s="18" t="n"/>
      <c r="G85" s="15" t="n"/>
      <c r="H85" s="19" t="n"/>
      <c r="I85" s="25" t="n"/>
      <c r="J85" s="15" t="n"/>
      <c r="K85" s="20">
        <f>IFERROR(IF(COUNTA(A85:J85)=0,"",IF(OR(A85="",B85="",C85="",D85="",E85="",G85="",H85=""),"Conferir campos",IF(E85&lt;=D85,"Conferir período",IF(OR(AND(Premissas!$B$4&lt;&gt;"",C85&lt;Premissas!$B$4),AND(Premissas!$B$5&lt;&gt;"",C85&gt;Premissas!$B$5)),"Data fora do limite",IF(AND(Premissas!$B$6&lt;&gt;"",(E85-D85)*24&gt;Premissas!$B$6),"Conferir duração",IF(AND(F85&lt;&gt;"",Premissas!$B$7&lt;&gt;"",F85&gt;Premissas!$B$7),"Conferir valor",IF(AND(H85&lt;&gt;Premissas!$D$7,COUNTIFS($A$5:$A$104,A85,$C$5:$C$104,C85,$D$5:$D$104,"&lt;"&amp;E85,$E$5:$E$104,"&gt;"&amp;D85,$H$5:$H$104,"&lt;&gt;"&amp;Premissas!$D$7)&gt;1),"Possível conflito",IF(AND(F85&lt;&gt;"",F85&gt;0,I85="",OR(H85=Premissas!$D$4,H85=Premissas!$D$5)),"Conferir vencimento",IF(AND(I85&lt;&gt;"",I85&lt;TODAY(),OR(H85=Premissas!$D$4,H85=Premissas!$D$5)),"Vencimento passado","Sem alerta"))))))))),"Conferir dados")</f>
        <v/>
      </c>
      <c r="N85">
        <f>""</f>
        <v/>
      </c>
    </row>
    <row r="86" ht="30" customHeight="1">
      <c r="A86" s="15" t="n"/>
      <c r="B86" s="15" t="n"/>
      <c r="C86" s="25" t="n"/>
      <c r="D86" s="26" t="n"/>
      <c r="E86" s="26" t="n"/>
      <c r="F86" s="18" t="n"/>
      <c r="G86" s="15" t="n"/>
      <c r="H86" s="19" t="n"/>
      <c r="I86" s="25" t="n"/>
      <c r="J86" s="15" t="n"/>
      <c r="K86" s="21">
        <f>IFERROR(IF(COUNTA(A86:J86)=0,"",IF(OR(A86="",B86="",C86="",D86="",E86="",G86="",H86=""),"Conferir campos",IF(E86&lt;=D86,"Conferir período",IF(OR(AND(Premissas!$B$4&lt;&gt;"",C86&lt;Premissas!$B$4),AND(Premissas!$B$5&lt;&gt;"",C86&gt;Premissas!$B$5)),"Data fora do limite",IF(AND(Premissas!$B$6&lt;&gt;"",(E86-D86)*24&gt;Premissas!$B$6),"Conferir duração",IF(AND(F86&lt;&gt;"",Premissas!$B$7&lt;&gt;"",F86&gt;Premissas!$B$7),"Conferir valor",IF(AND(H86&lt;&gt;Premissas!$D$7,COUNTIFS($A$5:$A$104,A86,$C$5:$C$104,C86,$D$5:$D$104,"&lt;"&amp;E86,$E$5:$E$104,"&gt;"&amp;D86,$H$5:$H$104,"&lt;&gt;"&amp;Premissas!$D$7)&gt;1),"Possível conflito",IF(AND(F86&lt;&gt;"",F86&gt;0,I86="",OR(H86=Premissas!$D$4,H86=Premissas!$D$5)),"Conferir vencimento",IF(AND(I86&lt;&gt;"",I86&lt;TODAY(),OR(H86=Premissas!$D$4,H86=Premissas!$D$5)),"Vencimento passado","Sem alerta"))))))))),"Conferir dados")</f>
        <v/>
      </c>
      <c r="N86">
        <f>""</f>
        <v/>
      </c>
    </row>
    <row r="87" ht="30" customHeight="1">
      <c r="A87" s="15" t="n"/>
      <c r="B87" s="15" t="n"/>
      <c r="C87" s="25" t="n"/>
      <c r="D87" s="26" t="n"/>
      <c r="E87" s="26" t="n"/>
      <c r="F87" s="18" t="n"/>
      <c r="G87" s="15" t="n"/>
      <c r="H87" s="19" t="n"/>
      <c r="I87" s="25" t="n"/>
      <c r="J87" s="15" t="n"/>
      <c r="K87" s="20">
        <f>IFERROR(IF(COUNTA(A87:J87)=0,"",IF(OR(A87="",B87="",C87="",D87="",E87="",G87="",H87=""),"Conferir campos",IF(E87&lt;=D87,"Conferir período",IF(OR(AND(Premissas!$B$4&lt;&gt;"",C87&lt;Premissas!$B$4),AND(Premissas!$B$5&lt;&gt;"",C87&gt;Premissas!$B$5)),"Data fora do limite",IF(AND(Premissas!$B$6&lt;&gt;"",(E87-D87)*24&gt;Premissas!$B$6),"Conferir duração",IF(AND(F87&lt;&gt;"",Premissas!$B$7&lt;&gt;"",F87&gt;Premissas!$B$7),"Conferir valor",IF(AND(H87&lt;&gt;Premissas!$D$7,COUNTIFS($A$5:$A$104,A87,$C$5:$C$104,C87,$D$5:$D$104,"&lt;"&amp;E87,$E$5:$E$104,"&gt;"&amp;D87,$H$5:$H$104,"&lt;&gt;"&amp;Premissas!$D$7)&gt;1),"Possível conflito",IF(AND(F87&lt;&gt;"",F87&gt;0,I87="",OR(H87=Premissas!$D$4,H87=Premissas!$D$5)),"Conferir vencimento",IF(AND(I87&lt;&gt;"",I87&lt;TODAY(),OR(H87=Premissas!$D$4,H87=Premissas!$D$5)),"Vencimento passado","Sem alerta"))))))))),"Conferir dados")</f>
        <v/>
      </c>
      <c r="N87">
        <f>""</f>
        <v/>
      </c>
    </row>
    <row r="88" ht="30" customHeight="1">
      <c r="A88" s="15" t="n"/>
      <c r="B88" s="15" t="n"/>
      <c r="C88" s="25" t="n"/>
      <c r="D88" s="26" t="n"/>
      <c r="E88" s="26" t="n"/>
      <c r="F88" s="18" t="n"/>
      <c r="G88" s="15" t="n"/>
      <c r="H88" s="19" t="n"/>
      <c r="I88" s="25" t="n"/>
      <c r="J88" s="15" t="n"/>
      <c r="K88" s="21">
        <f>IFERROR(IF(COUNTA(A88:J88)=0,"",IF(OR(A88="",B88="",C88="",D88="",E88="",G88="",H88=""),"Conferir campos",IF(E88&lt;=D88,"Conferir período",IF(OR(AND(Premissas!$B$4&lt;&gt;"",C88&lt;Premissas!$B$4),AND(Premissas!$B$5&lt;&gt;"",C88&gt;Premissas!$B$5)),"Data fora do limite",IF(AND(Premissas!$B$6&lt;&gt;"",(E88-D88)*24&gt;Premissas!$B$6),"Conferir duração",IF(AND(F88&lt;&gt;"",Premissas!$B$7&lt;&gt;"",F88&gt;Premissas!$B$7),"Conferir valor",IF(AND(H88&lt;&gt;Premissas!$D$7,COUNTIFS($A$5:$A$104,A88,$C$5:$C$104,C88,$D$5:$D$104,"&lt;"&amp;E88,$E$5:$E$104,"&gt;"&amp;D88,$H$5:$H$104,"&lt;&gt;"&amp;Premissas!$D$7)&gt;1),"Possível conflito",IF(AND(F88&lt;&gt;"",F88&gt;0,I88="",OR(H88=Premissas!$D$4,H88=Premissas!$D$5)),"Conferir vencimento",IF(AND(I88&lt;&gt;"",I88&lt;TODAY(),OR(H88=Premissas!$D$4,H88=Premissas!$D$5)),"Vencimento passado","Sem alerta"))))))))),"Conferir dados")</f>
        <v/>
      </c>
      <c r="N88">
        <f>""</f>
        <v/>
      </c>
    </row>
    <row r="89" ht="30" customHeight="1">
      <c r="A89" s="15" t="n"/>
      <c r="B89" s="15" t="n"/>
      <c r="C89" s="25" t="n"/>
      <c r="D89" s="26" t="n"/>
      <c r="E89" s="26" t="n"/>
      <c r="F89" s="18" t="n"/>
      <c r="G89" s="15" t="n"/>
      <c r="H89" s="19" t="n"/>
      <c r="I89" s="25" t="n"/>
      <c r="J89" s="15" t="n"/>
      <c r="K89" s="20">
        <f>IFERROR(IF(COUNTA(A89:J89)=0,"",IF(OR(A89="",B89="",C89="",D89="",E89="",G89="",H89=""),"Conferir campos",IF(E89&lt;=D89,"Conferir período",IF(OR(AND(Premissas!$B$4&lt;&gt;"",C89&lt;Premissas!$B$4),AND(Premissas!$B$5&lt;&gt;"",C89&gt;Premissas!$B$5)),"Data fora do limite",IF(AND(Premissas!$B$6&lt;&gt;"",(E89-D89)*24&gt;Premissas!$B$6),"Conferir duração",IF(AND(F89&lt;&gt;"",Premissas!$B$7&lt;&gt;"",F89&gt;Premissas!$B$7),"Conferir valor",IF(AND(H89&lt;&gt;Premissas!$D$7,COUNTIFS($A$5:$A$104,A89,$C$5:$C$104,C89,$D$5:$D$104,"&lt;"&amp;E89,$E$5:$E$104,"&gt;"&amp;D89,$H$5:$H$104,"&lt;&gt;"&amp;Premissas!$D$7)&gt;1),"Possível conflito",IF(AND(F89&lt;&gt;"",F89&gt;0,I89="",OR(H89=Premissas!$D$4,H89=Premissas!$D$5)),"Conferir vencimento",IF(AND(I89&lt;&gt;"",I89&lt;TODAY(),OR(H89=Premissas!$D$4,H89=Premissas!$D$5)),"Vencimento passado","Sem alerta"))))))))),"Conferir dados")</f>
        <v/>
      </c>
      <c r="N89">
        <f>""</f>
        <v/>
      </c>
    </row>
    <row r="90" ht="30" customHeight="1">
      <c r="A90" s="15" t="n"/>
      <c r="B90" s="15" t="n"/>
      <c r="C90" s="25" t="n"/>
      <c r="D90" s="26" t="n"/>
      <c r="E90" s="26" t="n"/>
      <c r="F90" s="18" t="n"/>
      <c r="G90" s="15" t="n"/>
      <c r="H90" s="19" t="n"/>
      <c r="I90" s="25" t="n"/>
      <c r="J90" s="15" t="n"/>
      <c r="K90" s="21">
        <f>IFERROR(IF(COUNTA(A90:J90)=0,"",IF(OR(A90="",B90="",C90="",D90="",E90="",G90="",H90=""),"Conferir campos",IF(E90&lt;=D90,"Conferir período",IF(OR(AND(Premissas!$B$4&lt;&gt;"",C90&lt;Premissas!$B$4),AND(Premissas!$B$5&lt;&gt;"",C90&gt;Premissas!$B$5)),"Data fora do limite",IF(AND(Premissas!$B$6&lt;&gt;"",(E90-D90)*24&gt;Premissas!$B$6),"Conferir duração",IF(AND(F90&lt;&gt;"",Premissas!$B$7&lt;&gt;"",F90&gt;Premissas!$B$7),"Conferir valor",IF(AND(H90&lt;&gt;Premissas!$D$7,COUNTIFS($A$5:$A$104,A90,$C$5:$C$104,C90,$D$5:$D$104,"&lt;"&amp;E90,$E$5:$E$104,"&gt;"&amp;D90,$H$5:$H$104,"&lt;&gt;"&amp;Premissas!$D$7)&gt;1),"Possível conflito",IF(AND(F90&lt;&gt;"",F90&gt;0,I90="",OR(H90=Premissas!$D$4,H90=Premissas!$D$5)),"Conferir vencimento",IF(AND(I90&lt;&gt;"",I90&lt;TODAY(),OR(H90=Premissas!$D$4,H90=Premissas!$D$5)),"Vencimento passado","Sem alerta"))))))))),"Conferir dados")</f>
        <v/>
      </c>
      <c r="N90">
        <f>""</f>
        <v/>
      </c>
    </row>
    <row r="91" ht="30" customHeight="1">
      <c r="A91" s="15" t="n"/>
      <c r="B91" s="15" t="n"/>
      <c r="C91" s="25" t="n"/>
      <c r="D91" s="26" t="n"/>
      <c r="E91" s="26" t="n"/>
      <c r="F91" s="18" t="n"/>
      <c r="G91" s="15" t="n"/>
      <c r="H91" s="19" t="n"/>
      <c r="I91" s="25" t="n"/>
      <c r="J91" s="15" t="n"/>
      <c r="K91" s="20">
        <f>IFERROR(IF(COUNTA(A91:J91)=0,"",IF(OR(A91="",B91="",C91="",D91="",E91="",G91="",H91=""),"Conferir campos",IF(E91&lt;=D91,"Conferir período",IF(OR(AND(Premissas!$B$4&lt;&gt;"",C91&lt;Premissas!$B$4),AND(Premissas!$B$5&lt;&gt;"",C91&gt;Premissas!$B$5)),"Data fora do limite",IF(AND(Premissas!$B$6&lt;&gt;"",(E91-D91)*24&gt;Premissas!$B$6),"Conferir duração",IF(AND(F91&lt;&gt;"",Premissas!$B$7&lt;&gt;"",F91&gt;Premissas!$B$7),"Conferir valor",IF(AND(H91&lt;&gt;Premissas!$D$7,COUNTIFS($A$5:$A$104,A91,$C$5:$C$104,C91,$D$5:$D$104,"&lt;"&amp;E91,$E$5:$E$104,"&gt;"&amp;D91,$H$5:$H$104,"&lt;&gt;"&amp;Premissas!$D$7)&gt;1),"Possível conflito",IF(AND(F91&lt;&gt;"",F91&gt;0,I91="",OR(H91=Premissas!$D$4,H91=Premissas!$D$5)),"Conferir vencimento",IF(AND(I91&lt;&gt;"",I91&lt;TODAY(),OR(H91=Premissas!$D$4,H91=Premissas!$D$5)),"Vencimento passado","Sem alerta"))))))))),"Conferir dados")</f>
        <v/>
      </c>
      <c r="N91">
        <f>""</f>
        <v/>
      </c>
    </row>
    <row r="92" ht="30" customHeight="1">
      <c r="A92" s="15" t="n"/>
      <c r="B92" s="15" t="n"/>
      <c r="C92" s="25" t="n"/>
      <c r="D92" s="26" t="n"/>
      <c r="E92" s="26" t="n"/>
      <c r="F92" s="18" t="n"/>
      <c r="G92" s="15" t="n"/>
      <c r="H92" s="19" t="n"/>
      <c r="I92" s="25" t="n"/>
      <c r="J92" s="15" t="n"/>
      <c r="K92" s="21">
        <f>IFERROR(IF(COUNTA(A92:J92)=0,"",IF(OR(A92="",B92="",C92="",D92="",E92="",G92="",H92=""),"Conferir campos",IF(E92&lt;=D92,"Conferir período",IF(OR(AND(Premissas!$B$4&lt;&gt;"",C92&lt;Premissas!$B$4),AND(Premissas!$B$5&lt;&gt;"",C92&gt;Premissas!$B$5)),"Data fora do limite",IF(AND(Premissas!$B$6&lt;&gt;"",(E92-D92)*24&gt;Premissas!$B$6),"Conferir duração",IF(AND(F92&lt;&gt;"",Premissas!$B$7&lt;&gt;"",F92&gt;Premissas!$B$7),"Conferir valor",IF(AND(H92&lt;&gt;Premissas!$D$7,COUNTIFS($A$5:$A$104,A92,$C$5:$C$104,C92,$D$5:$D$104,"&lt;"&amp;E92,$E$5:$E$104,"&gt;"&amp;D92,$H$5:$H$104,"&lt;&gt;"&amp;Premissas!$D$7)&gt;1),"Possível conflito",IF(AND(F92&lt;&gt;"",F92&gt;0,I92="",OR(H92=Premissas!$D$4,H92=Premissas!$D$5)),"Conferir vencimento",IF(AND(I92&lt;&gt;"",I92&lt;TODAY(),OR(H92=Premissas!$D$4,H92=Premissas!$D$5)),"Vencimento passado","Sem alerta"))))))))),"Conferir dados")</f>
        <v/>
      </c>
      <c r="N92">
        <f>""</f>
        <v/>
      </c>
    </row>
    <row r="93" ht="30" customHeight="1">
      <c r="A93" s="15" t="n"/>
      <c r="B93" s="15" t="n"/>
      <c r="C93" s="25" t="n"/>
      <c r="D93" s="26" t="n"/>
      <c r="E93" s="26" t="n"/>
      <c r="F93" s="18" t="n"/>
      <c r="G93" s="15" t="n"/>
      <c r="H93" s="19" t="n"/>
      <c r="I93" s="25" t="n"/>
      <c r="J93" s="15" t="n"/>
      <c r="K93" s="20">
        <f>IFERROR(IF(COUNTA(A93:J93)=0,"",IF(OR(A93="",B93="",C93="",D93="",E93="",G93="",H93=""),"Conferir campos",IF(E93&lt;=D93,"Conferir período",IF(OR(AND(Premissas!$B$4&lt;&gt;"",C93&lt;Premissas!$B$4),AND(Premissas!$B$5&lt;&gt;"",C93&gt;Premissas!$B$5)),"Data fora do limite",IF(AND(Premissas!$B$6&lt;&gt;"",(E93-D93)*24&gt;Premissas!$B$6),"Conferir duração",IF(AND(F93&lt;&gt;"",Premissas!$B$7&lt;&gt;"",F93&gt;Premissas!$B$7),"Conferir valor",IF(AND(H93&lt;&gt;Premissas!$D$7,COUNTIFS($A$5:$A$104,A93,$C$5:$C$104,C93,$D$5:$D$104,"&lt;"&amp;E93,$E$5:$E$104,"&gt;"&amp;D93,$H$5:$H$104,"&lt;&gt;"&amp;Premissas!$D$7)&gt;1),"Possível conflito",IF(AND(F93&lt;&gt;"",F93&gt;0,I93="",OR(H93=Premissas!$D$4,H93=Premissas!$D$5)),"Conferir vencimento",IF(AND(I93&lt;&gt;"",I93&lt;TODAY(),OR(H93=Premissas!$D$4,H93=Premissas!$D$5)),"Vencimento passado","Sem alerta"))))))))),"Conferir dados")</f>
        <v/>
      </c>
      <c r="N93">
        <f>""</f>
        <v/>
      </c>
    </row>
    <row r="94" ht="30" customHeight="1">
      <c r="A94" s="15" t="n"/>
      <c r="B94" s="15" t="n"/>
      <c r="C94" s="25" t="n"/>
      <c r="D94" s="26" t="n"/>
      <c r="E94" s="26" t="n"/>
      <c r="F94" s="18" t="n"/>
      <c r="G94" s="15" t="n"/>
      <c r="H94" s="19" t="n"/>
      <c r="I94" s="25" t="n"/>
      <c r="J94" s="15" t="n"/>
      <c r="K94" s="21">
        <f>IFERROR(IF(COUNTA(A94:J94)=0,"",IF(OR(A94="",B94="",C94="",D94="",E94="",G94="",H94=""),"Conferir campos",IF(E94&lt;=D94,"Conferir período",IF(OR(AND(Premissas!$B$4&lt;&gt;"",C94&lt;Premissas!$B$4),AND(Premissas!$B$5&lt;&gt;"",C94&gt;Premissas!$B$5)),"Data fora do limite",IF(AND(Premissas!$B$6&lt;&gt;"",(E94-D94)*24&gt;Premissas!$B$6),"Conferir duração",IF(AND(F94&lt;&gt;"",Premissas!$B$7&lt;&gt;"",F94&gt;Premissas!$B$7),"Conferir valor",IF(AND(H94&lt;&gt;Premissas!$D$7,COUNTIFS($A$5:$A$104,A94,$C$5:$C$104,C94,$D$5:$D$104,"&lt;"&amp;E94,$E$5:$E$104,"&gt;"&amp;D94,$H$5:$H$104,"&lt;&gt;"&amp;Premissas!$D$7)&gt;1),"Possível conflito",IF(AND(F94&lt;&gt;"",F94&gt;0,I94="",OR(H94=Premissas!$D$4,H94=Premissas!$D$5)),"Conferir vencimento",IF(AND(I94&lt;&gt;"",I94&lt;TODAY(),OR(H94=Premissas!$D$4,H94=Premissas!$D$5)),"Vencimento passado","Sem alerta"))))))))),"Conferir dados")</f>
        <v/>
      </c>
      <c r="N94">
        <f>""</f>
        <v/>
      </c>
    </row>
    <row r="95" ht="30" customHeight="1">
      <c r="A95" s="15" t="n"/>
      <c r="B95" s="15" t="n"/>
      <c r="C95" s="25" t="n"/>
      <c r="D95" s="26" t="n"/>
      <c r="E95" s="26" t="n"/>
      <c r="F95" s="18" t="n"/>
      <c r="G95" s="15" t="n"/>
      <c r="H95" s="19" t="n"/>
      <c r="I95" s="25" t="n"/>
      <c r="J95" s="15" t="n"/>
      <c r="K95" s="20">
        <f>IFERROR(IF(COUNTA(A95:J95)=0,"",IF(OR(A95="",B95="",C95="",D95="",E95="",G95="",H95=""),"Conferir campos",IF(E95&lt;=D95,"Conferir período",IF(OR(AND(Premissas!$B$4&lt;&gt;"",C95&lt;Premissas!$B$4),AND(Premissas!$B$5&lt;&gt;"",C95&gt;Premissas!$B$5)),"Data fora do limite",IF(AND(Premissas!$B$6&lt;&gt;"",(E95-D95)*24&gt;Premissas!$B$6),"Conferir duração",IF(AND(F95&lt;&gt;"",Premissas!$B$7&lt;&gt;"",F95&gt;Premissas!$B$7),"Conferir valor",IF(AND(H95&lt;&gt;Premissas!$D$7,COUNTIFS($A$5:$A$104,A95,$C$5:$C$104,C95,$D$5:$D$104,"&lt;"&amp;E95,$E$5:$E$104,"&gt;"&amp;D95,$H$5:$H$104,"&lt;&gt;"&amp;Premissas!$D$7)&gt;1),"Possível conflito",IF(AND(F95&lt;&gt;"",F95&gt;0,I95="",OR(H95=Premissas!$D$4,H95=Premissas!$D$5)),"Conferir vencimento",IF(AND(I95&lt;&gt;"",I95&lt;TODAY(),OR(H95=Premissas!$D$4,H95=Premissas!$D$5)),"Vencimento passado","Sem alerta"))))))))),"Conferir dados")</f>
        <v/>
      </c>
      <c r="N95">
        <f>""</f>
        <v/>
      </c>
    </row>
    <row r="96" ht="30" customHeight="1">
      <c r="A96" s="15" t="n"/>
      <c r="B96" s="15" t="n"/>
      <c r="C96" s="25" t="n"/>
      <c r="D96" s="26" t="n"/>
      <c r="E96" s="26" t="n"/>
      <c r="F96" s="18" t="n"/>
      <c r="G96" s="15" t="n"/>
      <c r="H96" s="19" t="n"/>
      <c r="I96" s="25" t="n"/>
      <c r="J96" s="15" t="n"/>
      <c r="K96" s="21">
        <f>IFERROR(IF(COUNTA(A96:J96)=0,"",IF(OR(A96="",B96="",C96="",D96="",E96="",G96="",H96=""),"Conferir campos",IF(E96&lt;=D96,"Conferir período",IF(OR(AND(Premissas!$B$4&lt;&gt;"",C96&lt;Premissas!$B$4),AND(Premissas!$B$5&lt;&gt;"",C96&gt;Premissas!$B$5)),"Data fora do limite",IF(AND(Premissas!$B$6&lt;&gt;"",(E96-D96)*24&gt;Premissas!$B$6),"Conferir duração",IF(AND(F96&lt;&gt;"",Premissas!$B$7&lt;&gt;"",F96&gt;Premissas!$B$7),"Conferir valor",IF(AND(H96&lt;&gt;Premissas!$D$7,COUNTIFS($A$5:$A$104,A96,$C$5:$C$104,C96,$D$5:$D$104,"&lt;"&amp;E96,$E$5:$E$104,"&gt;"&amp;D96,$H$5:$H$104,"&lt;&gt;"&amp;Premissas!$D$7)&gt;1),"Possível conflito",IF(AND(F96&lt;&gt;"",F96&gt;0,I96="",OR(H96=Premissas!$D$4,H96=Premissas!$D$5)),"Conferir vencimento",IF(AND(I96&lt;&gt;"",I96&lt;TODAY(),OR(H96=Premissas!$D$4,H96=Premissas!$D$5)),"Vencimento passado","Sem alerta"))))))))),"Conferir dados")</f>
        <v/>
      </c>
      <c r="N96">
        <f>""</f>
        <v/>
      </c>
    </row>
    <row r="97" ht="30" customHeight="1">
      <c r="A97" s="15" t="n"/>
      <c r="B97" s="15" t="n"/>
      <c r="C97" s="25" t="n"/>
      <c r="D97" s="26" t="n"/>
      <c r="E97" s="26" t="n"/>
      <c r="F97" s="18" t="n"/>
      <c r="G97" s="15" t="n"/>
      <c r="H97" s="19" t="n"/>
      <c r="I97" s="25" t="n"/>
      <c r="J97" s="15" t="n"/>
      <c r="K97" s="20">
        <f>IFERROR(IF(COUNTA(A97:J97)=0,"",IF(OR(A97="",B97="",C97="",D97="",E97="",G97="",H97=""),"Conferir campos",IF(E97&lt;=D97,"Conferir período",IF(OR(AND(Premissas!$B$4&lt;&gt;"",C97&lt;Premissas!$B$4),AND(Premissas!$B$5&lt;&gt;"",C97&gt;Premissas!$B$5)),"Data fora do limite",IF(AND(Premissas!$B$6&lt;&gt;"",(E97-D97)*24&gt;Premissas!$B$6),"Conferir duração",IF(AND(F97&lt;&gt;"",Premissas!$B$7&lt;&gt;"",F97&gt;Premissas!$B$7),"Conferir valor",IF(AND(H97&lt;&gt;Premissas!$D$7,COUNTIFS($A$5:$A$104,A97,$C$5:$C$104,C97,$D$5:$D$104,"&lt;"&amp;E97,$E$5:$E$104,"&gt;"&amp;D97,$H$5:$H$104,"&lt;&gt;"&amp;Premissas!$D$7)&gt;1),"Possível conflito",IF(AND(F97&lt;&gt;"",F97&gt;0,I97="",OR(H97=Premissas!$D$4,H97=Premissas!$D$5)),"Conferir vencimento",IF(AND(I97&lt;&gt;"",I97&lt;TODAY(),OR(H97=Premissas!$D$4,H97=Premissas!$D$5)),"Vencimento passado","Sem alerta"))))))))),"Conferir dados")</f>
        <v/>
      </c>
      <c r="N97">
        <f>""</f>
        <v/>
      </c>
    </row>
    <row r="98" ht="30" customHeight="1">
      <c r="A98" s="15" t="n"/>
      <c r="B98" s="15" t="n"/>
      <c r="C98" s="25" t="n"/>
      <c r="D98" s="26" t="n"/>
      <c r="E98" s="26" t="n"/>
      <c r="F98" s="18" t="n"/>
      <c r="G98" s="15" t="n"/>
      <c r="H98" s="19" t="n"/>
      <c r="I98" s="25" t="n"/>
      <c r="J98" s="15" t="n"/>
      <c r="K98" s="21">
        <f>IFERROR(IF(COUNTA(A98:J98)=0,"",IF(OR(A98="",B98="",C98="",D98="",E98="",G98="",H98=""),"Conferir campos",IF(E98&lt;=D98,"Conferir período",IF(OR(AND(Premissas!$B$4&lt;&gt;"",C98&lt;Premissas!$B$4),AND(Premissas!$B$5&lt;&gt;"",C98&gt;Premissas!$B$5)),"Data fora do limite",IF(AND(Premissas!$B$6&lt;&gt;"",(E98-D98)*24&gt;Premissas!$B$6),"Conferir duração",IF(AND(F98&lt;&gt;"",Premissas!$B$7&lt;&gt;"",F98&gt;Premissas!$B$7),"Conferir valor",IF(AND(H98&lt;&gt;Premissas!$D$7,COUNTIFS($A$5:$A$104,A98,$C$5:$C$104,C98,$D$5:$D$104,"&lt;"&amp;E98,$E$5:$E$104,"&gt;"&amp;D98,$H$5:$H$104,"&lt;&gt;"&amp;Premissas!$D$7)&gt;1),"Possível conflito",IF(AND(F98&lt;&gt;"",F98&gt;0,I98="",OR(H98=Premissas!$D$4,H98=Premissas!$D$5)),"Conferir vencimento",IF(AND(I98&lt;&gt;"",I98&lt;TODAY(),OR(H98=Premissas!$D$4,H98=Premissas!$D$5)),"Vencimento passado","Sem alerta"))))))))),"Conferir dados")</f>
        <v/>
      </c>
      <c r="N98">
        <f>""</f>
        <v/>
      </c>
    </row>
    <row r="99" ht="30" customHeight="1">
      <c r="A99" s="15" t="n"/>
      <c r="B99" s="15" t="n"/>
      <c r="C99" s="25" t="n"/>
      <c r="D99" s="26" t="n"/>
      <c r="E99" s="26" t="n"/>
      <c r="F99" s="18" t="n"/>
      <c r="G99" s="15" t="n"/>
      <c r="H99" s="19" t="n"/>
      <c r="I99" s="25" t="n"/>
      <c r="J99" s="15" t="n"/>
      <c r="K99" s="20">
        <f>IFERROR(IF(COUNTA(A99:J99)=0,"",IF(OR(A99="",B99="",C99="",D99="",E99="",G99="",H99=""),"Conferir campos",IF(E99&lt;=D99,"Conferir período",IF(OR(AND(Premissas!$B$4&lt;&gt;"",C99&lt;Premissas!$B$4),AND(Premissas!$B$5&lt;&gt;"",C99&gt;Premissas!$B$5)),"Data fora do limite",IF(AND(Premissas!$B$6&lt;&gt;"",(E99-D99)*24&gt;Premissas!$B$6),"Conferir duração",IF(AND(F99&lt;&gt;"",Premissas!$B$7&lt;&gt;"",F99&gt;Premissas!$B$7),"Conferir valor",IF(AND(H99&lt;&gt;Premissas!$D$7,COUNTIFS($A$5:$A$104,A99,$C$5:$C$104,C99,$D$5:$D$104,"&lt;"&amp;E99,$E$5:$E$104,"&gt;"&amp;D99,$H$5:$H$104,"&lt;&gt;"&amp;Premissas!$D$7)&gt;1),"Possível conflito",IF(AND(F99&lt;&gt;"",F99&gt;0,I99="",OR(H99=Premissas!$D$4,H99=Premissas!$D$5)),"Conferir vencimento",IF(AND(I99&lt;&gt;"",I99&lt;TODAY(),OR(H99=Premissas!$D$4,H99=Premissas!$D$5)),"Vencimento passado","Sem alerta"))))))))),"Conferir dados")</f>
        <v/>
      </c>
      <c r="N99">
        <f>""</f>
        <v/>
      </c>
    </row>
    <row r="100" ht="30" customHeight="1">
      <c r="A100" s="15" t="n"/>
      <c r="B100" s="15" t="n"/>
      <c r="C100" s="25" t="n"/>
      <c r="D100" s="26" t="n"/>
      <c r="E100" s="26" t="n"/>
      <c r="F100" s="18" t="n"/>
      <c r="G100" s="15" t="n"/>
      <c r="H100" s="19" t="n"/>
      <c r="I100" s="25" t="n"/>
      <c r="J100" s="15" t="n"/>
      <c r="K100" s="21">
        <f>IFERROR(IF(COUNTA(A100:J100)=0,"",IF(OR(A100="",B100="",C100="",D100="",E100="",G100="",H100=""),"Conferir campos",IF(E100&lt;=D100,"Conferir período",IF(OR(AND(Premissas!$B$4&lt;&gt;"",C100&lt;Premissas!$B$4),AND(Premissas!$B$5&lt;&gt;"",C100&gt;Premissas!$B$5)),"Data fora do limite",IF(AND(Premissas!$B$6&lt;&gt;"",(E100-D100)*24&gt;Premissas!$B$6),"Conferir duração",IF(AND(F100&lt;&gt;"",Premissas!$B$7&lt;&gt;"",F100&gt;Premissas!$B$7),"Conferir valor",IF(AND(H100&lt;&gt;Premissas!$D$7,COUNTIFS($A$5:$A$104,A100,$C$5:$C$104,C100,$D$5:$D$104,"&lt;"&amp;E100,$E$5:$E$104,"&gt;"&amp;D100,$H$5:$H$104,"&lt;&gt;"&amp;Premissas!$D$7)&gt;1),"Possível conflito",IF(AND(F100&lt;&gt;"",F100&gt;0,I100="",OR(H100=Premissas!$D$4,H100=Premissas!$D$5)),"Conferir vencimento",IF(AND(I100&lt;&gt;"",I100&lt;TODAY(),OR(H100=Premissas!$D$4,H100=Premissas!$D$5)),"Vencimento passado","Sem alerta"))))))))),"Conferir dados")</f>
        <v/>
      </c>
      <c r="N100">
        <f>""</f>
        <v/>
      </c>
    </row>
    <row r="101" ht="30" customHeight="1">
      <c r="A101" s="15" t="n"/>
      <c r="B101" s="15" t="n"/>
      <c r="C101" s="25" t="n"/>
      <c r="D101" s="26" t="n"/>
      <c r="E101" s="26" t="n"/>
      <c r="F101" s="18" t="n"/>
      <c r="G101" s="15" t="n"/>
      <c r="H101" s="19" t="n"/>
      <c r="I101" s="25" t="n"/>
      <c r="J101" s="15" t="n"/>
      <c r="K101" s="20">
        <f>IFERROR(IF(COUNTA(A101:J101)=0,"",IF(OR(A101="",B101="",C101="",D101="",E101="",G101="",H101=""),"Conferir campos",IF(E101&lt;=D101,"Conferir período",IF(OR(AND(Premissas!$B$4&lt;&gt;"",C101&lt;Premissas!$B$4),AND(Premissas!$B$5&lt;&gt;"",C101&gt;Premissas!$B$5)),"Data fora do limite",IF(AND(Premissas!$B$6&lt;&gt;"",(E101-D101)*24&gt;Premissas!$B$6),"Conferir duração",IF(AND(F101&lt;&gt;"",Premissas!$B$7&lt;&gt;"",F101&gt;Premissas!$B$7),"Conferir valor",IF(AND(H101&lt;&gt;Premissas!$D$7,COUNTIFS($A$5:$A$104,A101,$C$5:$C$104,C101,$D$5:$D$104,"&lt;"&amp;E101,$E$5:$E$104,"&gt;"&amp;D101,$H$5:$H$104,"&lt;&gt;"&amp;Premissas!$D$7)&gt;1),"Possível conflito",IF(AND(F101&lt;&gt;"",F101&gt;0,I101="",OR(H101=Premissas!$D$4,H101=Premissas!$D$5)),"Conferir vencimento",IF(AND(I101&lt;&gt;"",I101&lt;TODAY(),OR(H101=Premissas!$D$4,H101=Premissas!$D$5)),"Vencimento passado","Sem alerta"))))))))),"Conferir dados")</f>
        <v/>
      </c>
      <c r="N101">
        <f>""</f>
        <v/>
      </c>
    </row>
    <row r="102" ht="30" customHeight="1">
      <c r="A102" s="15" t="n"/>
      <c r="B102" s="15" t="n"/>
      <c r="C102" s="25" t="n"/>
      <c r="D102" s="26" t="n"/>
      <c r="E102" s="26" t="n"/>
      <c r="F102" s="18" t="n"/>
      <c r="G102" s="15" t="n"/>
      <c r="H102" s="19" t="n"/>
      <c r="I102" s="25" t="n"/>
      <c r="J102" s="15" t="n"/>
      <c r="K102" s="21">
        <f>IFERROR(IF(COUNTA(A102:J102)=0,"",IF(OR(A102="",B102="",C102="",D102="",E102="",G102="",H102=""),"Conferir campos",IF(E102&lt;=D102,"Conferir período",IF(OR(AND(Premissas!$B$4&lt;&gt;"",C102&lt;Premissas!$B$4),AND(Premissas!$B$5&lt;&gt;"",C102&gt;Premissas!$B$5)),"Data fora do limite",IF(AND(Premissas!$B$6&lt;&gt;"",(E102-D102)*24&gt;Premissas!$B$6),"Conferir duração",IF(AND(F102&lt;&gt;"",Premissas!$B$7&lt;&gt;"",F102&gt;Premissas!$B$7),"Conferir valor",IF(AND(H102&lt;&gt;Premissas!$D$7,COUNTIFS($A$5:$A$104,A102,$C$5:$C$104,C102,$D$5:$D$104,"&lt;"&amp;E102,$E$5:$E$104,"&gt;"&amp;D102,$H$5:$H$104,"&lt;&gt;"&amp;Premissas!$D$7)&gt;1),"Possível conflito",IF(AND(F102&lt;&gt;"",F102&gt;0,I102="",OR(H102=Premissas!$D$4,H102=Premissas!$D$5)),"Conferir vencimento",IF(AND(I102&lt;&gt;"",I102&lt;TODAY(),OR(H102=Premissas!$D$4,H102=Premissas!$D$5)),"Vencimento passado","Sem alerta"))))))))),"Conferir dados")</f>
        <v/>
      </c>
      <c r="N102">
        <f>""</f>
        <v/>
      </c>
    </row>
    <row r="103" ht="30" customHeight="1">
      <c r="A103" s="15" t="n"/>
      <c r="B103" s="15" t="n"/>
      <c r="C103" s="25" t="n"/>
      <c r="D103" s="26" t="n"/>
      <c r="E103" s="26" t="n"/>
      <c r="F103" s="18" t="n"/>
      <c r="G103" s="15" t="n"/>
      <c r="H103" s="19" t="n"/>
      <c r="I103" s="25" t="n"/>
      <c r="J103" s="15" t="n"/>
      <c r="K103" s="20">
        <f>IFERROR(IF(COUNTA(A103:J103)=0,"",IF(OR(A103="",B103="",C103="",D103="",E103="",G103="",H103=""),"Conferir campos",IF(E103&lt;=D103,"Conferir período",IF(OR(AND(Premissas!$B$4&lt;&gt;"",C103&lt;Premissas!$B$4),AND(Premissas!$B$5&lt;&gt;"",C103&gt;Premissas!$B$5)),"Data fora do limite",IF(AND(Premissas!$B$6&lt;&gt;"",(E103-D103)*24&gt;Premissas!$B$6),"Conferir duração",IF(AND(F103&lt;&gt;"",Premissas!$B$7&lt;&gt;"",F103&gt;Premissas!$B$7),"Conferir valor",IF(AND(H103&lt;&gt;Premissas!$D$7,COUNTIFS($A$5:$A$104,A103,$C$5:$C$104,C103,$D$5:$D$104,"&lt;"&amp;E103,$E$5:$E$104,"&gt;"&amp;D103,$H$5:$H$104,"&lt;&gt;"&amp;Premissas!$D$7)&gt;1),"Possível conflito",IF(AND(F103&lt;&gt;"",F103&gt;0,I103="",OR(H103=Premissas!$D$4,H103=Premissas!$D$5)),"Conferir vencimento",IF(AND(I103&lt;&gt;"",I103&lt;TODAY(),OR(H103=Premissas!$D$4,H103=Premissas!$D$5)),"Vencimento passado","Sem alerta"))))))))),"Conferir dados")</f>
        <v/>
      </c>
      <c r="N103">
        <f>""</f>
        <v/>
      </c>
    </row>
    <row r="104" ht="30" customHeight="1">
      <c r="A104" s="15" t="n"/>
      <c r="B104" s="15" t="n"/>
      <c r="C104" s="25" t="n"/>
      <c r="D104" s="26" t="n"/>
      <c r="E104" s="26" t="n"/>
      <c r="F104" s="18" t="n"/>
      <c r="G104" s="15" t="n"/>
      <c r="H104" s="19" t="n"/>
      <c r="I104" s="25" t="n"/>
      <c r="J104" s="15" t="n"/>
      <c r="K104" s="21">
        <f>IFERROR(IF(COUNTA(A104:J104)=0,"",IF(OR(A104="",B104="",C104="",D104="",E104="",G104="",H104=""),"Conferir campos",IF(E104&lt;=D104,"Conferir período",IF(OR(AND(Premissas!$B$4&lt;&gt;"",C104&lt;Premissas!$B$4),AND(Premissas!$B$5&lt;&gt;"",C104&gt;Premissas!$B$5)),"Data fora do limite",IF(AND(Premissas!$B$6&lt;&gt;"",(E104-D104)*24&gt;Premissas!$B$6),"Conferir duração",IF(AND(F104&lt;&gt;"",Premissas!$B$7&lt;&gt;"",F104&gt;Premissas!$B$7),"Conferir valor",IF(AND(H104&lt;&gt;Premissas!$D$7,COUNTIFS($A$5:$A$104,A104,$C$5:$C$104,C104,$D$5:$D$104,"&lt;"&amp;E104,$E$5:$E$104,"&gt;"&amp;D104,$H$5:$H$104,"&lt;&gt;"&amp;Premissas!$D$7)&gt;1),"Possível conflito",IF(AND(F104&lt;&gt;"",F104&gt;0,I104="",OR(H104=Premissas!$D$4,H104=Premissas!$D$5)),"Conferir vencimento",IF(AND(I104&lt;&gt;"",I104&lt;TODAY(),OR(H104=Premissas!$D$4,H104=Premissas!$D$5)),"Vencimento passado","Sem alerta"))))))))),"Conferir dados")</f>
        <v/>
      </c>
      <c r="N104">
        <f>""</f>
        <v/>
      </c>
    </row>
  </sheetData>
  <autoFilter ref="A4:K104"/>
  <mergeCells count="1">
    <mergeCell ref="A1:K1"/>
  </mergeCells>
  <conditionalFormatting sqref="K5:K104">
    <cfRule type="expression" priority="1" dxfId="0">
      <formula>$K5="Possível conflito"</formula>
    </cfRule>
    <cfRule type="expression" priority="2" dxfId="0">
      <formula>OR($K5="Vencimento passado",$K5="Data fora do limite",$K5="Conferir período",$K5="Conferir dados")</formula>
    </cfRule>
    <cfRule type="expression" priority="3" dxfId="1">
      <formula>AND($K5&lt;&gt;"",$K5&lt;&gt;"Sem alerta",$K5&lt;&gt;"Possível conflito",$K5&lt;&gt;"Vencimento passado",$K5&lt;&gt;"Data fora do limite",$K5&lt;&gt;"Conferir período",$K5&lt;&gt;"Conferir dados")</formula>
    </cfRule>
    <cfRule type="expression" priority="4" dxfId="2">
      <formula>$K5="Sem alerta"</formula>
    </cfRule>
  </conditionalFormatting>
  <dataValidations count="4">
    <dataValidation sqref="H5:H104" showDropDown="0" showInputMessage="0" showErrorMessage="0" allowBlank="0" errorTitle="Situação inválida" error="Selecione uma situação disponível na lista." promptTitle="Situação da reserva" prompt="Escolha uma situação definida na aba Premissas." type="list">
      <formula1>$N$5:$N$8</formula1>
    </dataValidation>
    <dataValidation sqref="C5:C104 I5:I104" showDropDown="0" showInputMessage="0" showErrorMessage="0" allowBlank="0" errorTitle="Data inválida" error="Informe uma data válida no formato DD/MM/AAAA." promptTitle="Data" prompt="Use o formato DD/MM/AAAA." type="date" operator="between">
      <formula1>42634.0</formula1>
      <formula2>49934.0</formula2>
    </dataValidation>
    <dataValidation sqref="D5:E104" showDropDown="0" showInputMessage="0" showErrorMessage="0" allowBlank="0" errorTitle="Horário inválido" error="Informe um horário válido entre 00:00 e 23:59." promptTitle="Horário" prompt="Use o formato HH:MM." type="decimal" operator="between">
      <formula1>0</formula1>
      <formula2>0.9999884259</formula2>
    </dataValidation>
    <dataValidation sqref="F5:F104" showDropDown="0" showInputMessage="0" showErrorMessage="0" allowBlank="0" errorTitle="Valor inválido" error="Informe um valor igual ou maior que zero." promptTitle="Valor" prompt="Informe somente o valor numérico em reais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D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22" customWidth="1" min="3" max="3"/>
    <col width="24" customWidth="1" min="4" max="4"/>
  </cols>
  <sheetData>
    <row r="1" ht="28" customHeight="1">
      <c r="A1" s="1" t="inlineStr">
        <is>
          <t>Premissas editáveis das reservas</t>
        </is>
      </c>
      <c r="B1" s="23" t="n"/>
      <c r="C1" s="23" t="n"/>
      <c r="D1" s="24" t="n"/>
    </row>
    <row r="2"/>
    <row r="3">
      <c r="A3" s="2" t="inlineStr">
        <is>
          <t>Limite</t>
        </is>
      </c>
      <c r="B3" s="2" t="inlineStr">
        <is>
          <t>Valor editável</t>
        </is>
      </c>
      <c r="C3" s="2" t="inlineStr">
        <is>
          <t>Unidade ou uso</t>
        </is>
      </c>
      <c r="D3" s="2" t="inlineStr">
        <is>
          <t>Situações editáveis</t>
        </is>
      </c>
    </row>
    <row r="4">
      <c r="A4" s="9" t="inlineStr">
        <is>
          <t>Data inicial permitida</t>
        </is>
      </c>
      <c r="B4" s="25" t="n">
        <v>46254</v>
      </c>
      <c r="C4" s="9" t="inlineStr">
        <is>
          <t>Data da reserva</t>
        </is>
      </c>
      <c r="D4" s="15" t="inlineStr">
        <is>
          <t>Solicitada</t>
        </is>
      </c>
    </row>
    <row r="5">
      <c r="A5" s="5" t="inlineStr">
        <is>
          <t>Data final permitida</t>
        </is>
      </c>
      <c r="B5" s="25" t="n">
        <v>46374</v>
      </c>
      <c r="C5" s="5" t="inlineStr">
        <is>
          <t>Data da reserva</t>
        </is>
      </c>
      <c r="D5" s="15" t="inlineStr">
        <is>
          <t>Confirmada</t>
        </is>
      </c>
    </row>
    <row r="6">
      <c r="A6" s="9" t="inlineStr">
        <is>
          <t>Duração máxima</t>
        </is>
      </c>
      <c r="B6" s="22" t="n">
        <v>6</v>
      </c>
      <c r="C6" s="9" t="inlineStr">
        <is>
          <t>Horas</t>
        </is>
      </c>
      <c r="D6" s="15" t="inlineStr">
        <is>
          <t>Concluída</t>
        </is>
      </c>
    </row>
    <row r="7">
      <c r="A7" s="5" t="inlineStr">
        <is>
          <t>Valor máximo para conferência</t>
        </is>
      </c>
      <c r="B7" s="18" t="n">
        <v>300</v>
      </c>
      <c r="C7" s="5" t="inlineStr">
        <is>
          <t>R$ para alerta</t>
        </is>
      </c>
      <c r="D7" s="15" t="inlineStr">
        <is>
          <t>Cancelada</t>
        </is>
      </c>
    </row>
    <row r="8"/>
    <row r="9" ht="32" customHeight="1">
      <c r="A9" s="14" t="inlineStr">
        <is>
          <t>Os limites geram alertas para conferência humana e podem ser ajustados à rotina interna do condomínio.</t>
        </is>
      </c>
    </row>
  </sheetData>
  <mergeCells count="1">
    <mergeCell ref="A1:D1"/>
  </mergeCells>
  <conditionalFormatting sqref="B4:B5">
    <cfRule type="expression" priority="1" dxfId="0">
      <formula>$B$5&lt;$B$4</formula>
    </cfRule>
  </conditionalFormatting>
  <dataValidations count="4">
    <dataValidation sqref="B4:B5" showDropDown="0" showInputMessage="0" showErrorMessage="0" allowBlank="0" errorTitle="Data inválida" error="Informe uma data válida." promptTitle="Período permitido" prompt="Informe a data no formato DD/MM/AAAA." type="date" operator="between">
      <formula1>42634.0</formula1>
      <formula2>49934.0</formula2>
    </dataValidation>
    <dataValidation sqref="B6" showDropDown="0" showInputMessage="0" showErrorMessage="0" allowBlank="0" errorTitle="Duração inválida" error="Informe uma duração maior que zero e de até 24 horas." type="decimal" operator="between">
      <formula1>0.25</formula1>
      <formula2>24</formula2>
    </dataValidation>
    <dataValidation sqref="B7" showDropDown="0" showInputMessage="0" showErrorMessage="0" allowBlank="0" errorTitle="Valor inválido" error="Informe um valor igual ou maior que zero." type="decimal" operator="greaterThanOrEqual">
      <formula1>0</formula1>
    </dataValidation>
    <dataValidation sqref="D4:D7" showDropDown="0" showInputMessage="0" showErrorMessage="0" allowBlank="0" errorTitle="Situação inválida" error="Informe uma situação com até 30 caracteres." type="textLength" operator="between">
      <formula1>1</formula1>
      <formula2>30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2026-09-19T11:29:44Z</dcterms:created>
  <dcterms:modified xmlns:dcterms="http://purl.org/dc/terms/" xmlns:xsi="http://www.w3.org/2001/XMLSchema-instance" xsi:type="dcterms:W3CDTF">2026-09-19T11:29:45+00:00Z</dcterms:modified>
</cp:coreProperties>
</file>