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mo" sheetId="1" state="visible" r:id="rId1"/>
    <sheet xmlns:r="http://schemas.openxmlformats.org/officeDocument/2006/relationships" name="Premissas" sheetId="2" state="visible" r:id="rId2"/>
    <sheet xmlns:r="http://schemas.openxmlformats.org/officeDocument/2006/relationships" name="Despesas" sheetId="3" state="visible" r:id="rId3"/>
    <sheet xmlns:r="http://schemas.openxmlformats.org/officeDocument/2006/relationships" name="Rateio" sheetId="4" state="visible" r:id="rId4"/>
  </sheets>
  <definedNames/>
  <calcPr calcId="124519" calcMode="auto" fullCalcOnLoad="1" forceFullCalc="1"/>
</workbook>
</file>

<file path=xl/styles.xml><?xml version="1.0" encoding="utf-8"?>
<styleSheet xmlns="http://schemas.openxmlformats.org/spreadsheetml/2006/main">
  <numFmts count="3">
    <numFmt numFmtId="164" formatCode="[$R$-pt-BR] #,##0.00;[Red]-[$R$-pt-BR] #,##0.00"/>
    <numFmt numFmtId="165" formatCode="0 &quot;unidades&quot;"/>
    <numFmt numFmtId="166" formatCode="dd/mm/yyyy"/>
  </numFmts>
  <fonts count="6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b val="1"/>
      <color rgb="00FFFFFF"/>
      <sz val="10"/>
    </font>
    <font>
      <name val="Calibri"/>
      <b val="1"/>
      <color rgb="0017324D"/>
      <sz val="12"/>
    </font>
    <font>
      <name val="Calibri"/>
      <b val="1"/>
      <color rgb="00243746"/>
      <sz val="10"/>
    </font>
    <font>
      <name val="Calibri"/>
      <color rgb="00243746"/>
      <sz val="10"/>
    </font>
  </fonts>
  <fills count="7">
    <fill>
      <patternFill/>
    </fill>
    <fill>
      <patternFill patternType="gray125"/>
    </fill>
    <fill>
      <patternFill patternType="solid">
        <fgColor rgb="0017324D"/>
      </patternFill>
    </fill>
    <fill>
      <patternFill patternType="solid">
        <fgColor rgb="002F6F68"/>
      </patternFill>
    </fill>
    <fill>
      <patternFill patternType="solid">
        <fgColor rgb="00EEF4F1"/>
      </patternFill>
    </fill>
    <fill>
      <patternFill patternType="solid">
        <fgColor rgb="00FFF3D8"/>
      </patternFill>
    </fill>
    <fill>
      <patternFill patternType="solid">
        <fgColor rgb="00FFFFFF"/>
      </patternFill>
    </fill>
  </fills>
  <borders count="6">
    <border>
      <left/>
      <right/>
      <top/>
      <bottom/>
      <diagonal/>
    </border>
    <border>
      <left style="thin">
        <color rgb="00C9D4D0"/>
      </left>
      <right style="thin">
        <color rgb="00C9D4D0"/>
      </right>
      <top style="thin">
        <color rgb="00C9D4D0"/>
      </top>
      <bottom style="thin">
        <color rgb="00C9D4D0"/>
      </bottom>
    </border>
    <border>
      <left/>
      <right/>
      <top style="thin">
        <color rgb="00C9D4D0"/>
      </top>
      <bottom/>
      <diagonal/>
    </border>
    <border>
      <left/>
      <right style="thin">
        <color rgb="00C9D4D0"/>
      </right>
      <top style="thin">
        <color rgb="00C9D4D0"/>
      </top>
      <bottom/>
      <diagonal/>
    </border>
    <border>
      <left/>
      <right/>
      <top style="thin">
        <color rgb="00C9D4D0"/>
      </top>
      <bottom style="thin">
        <color rgb="00C9D4D0"/>
      </bottom>
      <diagonal/>
    </border>
    <border>
      <left/>
      <right style="thin">
        <color rgb="00C9D4D0"/>
      </right>
      <top style="thin">
        <color rgb="00C9D4D0"/>
      </top>
      <bottom style="thin">
        <color rgb="00C9D4D0"/>
      </bottom>
      <diagonal/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0" fillId="2" borderId="1" pivotButton="0" quotePrefix="0" xfId="0"/>
    <xf numFmtId="0" fontId="2" fillId="3" borderId="1" applyAlignment="1" pivotButton="0" quotePrefix="0" xfId="0">
      <alignment horizontal="left" vertical="center" wrapText="1"/>
    </xf>
    <xf numFmtId="164" fontId="3" fillId="4" borderId="1" applyAlignment="1" pivotButton="0" quotePrefix="0" xfId="0">
      <alignment horizontal="right" vertical="center"/>
    </xf>
    <xf numFmtId="165" fontId="3" fillId="4" borderId="1" applyAlignment="1" pivotButton="0" quotePrefix="0" xfId="0">
      <alignment horizontal="right" vertical="center"/>
    </xf>
    <xf numFmtId="1" fontId="3" fillId="4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wrapText="1"/>
    </xf>
    <xf numFmtId="0" fontId="2" fillId="3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left" vertical="center" wrapText="1"/>
    </xf>
    <xf numFmtId="10" fontId="5" fillId="5" borderId="1" applyAlignment="1" pivotButton="0" quotePrefix="0" xfId="0">
      <alignment horizontal="center" vertical="center"/>
    </xf>
    <xf numFmtId="0" fontId="5" fillId="5" borderId="1" applyAlignment="1" pivotButton="0" quotePrefix="0" xfId="0">
      <alignment horizontal="left" vertical="center" wrapText="1"/>
    </xf>
    <xf numFmtId="10" fontId="5" fillId="5" borderId="1" applyAlignment="1" pivotButton="0" quotePrefix="0" xfId="0">
      <alignment horizontal="right" vertical="center"/>
    </xf>
    <xf numFmtId="0" fontId="5" fillId="5" borderId="1" applyAlignment="1" pivotButton="0" quotePrefix="0" xfId="0">
      <alignment horizontal="center" vertical="center"/>
    </xf>
    <xf numFmtId="166" fontId="5" fillId="5" borderId="1" applyAlignment="1" pivotButton="0" quotePrefix="0" xfId="0">
      <alignment horizontal="center" vertical="center"/>
    </xf>
    <xf numFmtId="164" fontId="5" fillId="5" borderId="1" applyAlignment="1" pivotButton="0" quotePrefix="0" xfId="0">
      <alignment horizontal="center" vertical="center"/>
    </xf>
    <xf numFmtId="164" fontId="5" fillId="5" borderId="1" applyAlignment="1" pivotButton="0" quotePrefix="0" xfId="0">
      <alignment horizontal="right" vertical="center"/>
    </xf>
    <xf numFmtId="164" fontId="5" fillId="4" borderId="1" applyAlignment="1" pivotButton="0" quotePrefix="0" xfId="0">
      <alignment horizontal="right" vertical="center"/>
    </xf>
    <xf numFmtId="10" fontId="5" fillId="4" borderId="1" applyAlignment="1" pivotButton="0" quotePrefix="0" xfId="0">
      <alignment horizontal="right" vertical="center"/>
    </xf>
    <xf numFmtId="0" fontId="5" fillId="4" borderId="1" applyAlignment="1" pivotButton="0" quotePrefix="0" xfId="0">
      <alignment horizontal="left" vertical="center" wrapText="1"/>
    </xf>
    <xf numFmtId="0" fontId="5" fillId="4" borderId="1" applyAlignment="1" pivotButton="0" quotePrefix="0" xfId="0">
      <alignment horizontal="center" vertical="center"/>
    </xf>
    <xf numFmtId="164" fontId="5" fillId="6" borderId="1" applyAlignment="1" pivotButton="0" quotePrefix="0" xfId="0">
      <alignment horizontal="right" vertical="center"/>
    </xf>
    <xf numFmtId="10" fontId="5" fillId="6" borderId="1" applyAlignment="1" pivotButton="0" quotePrefix="0" xfId="0">
      <alignment horizontal="right" vertical="center"/>
    </xf>
    <xf numFmtId="0" fontId="5" fillId="6" borderId="1" applyAlignment="1" pivotButton="0" quotePrefix="0" xfId="0">
      <alignment horizontal="left" vertical="center" wrapText="1"/>
    </xf>
    <xf numFmtId="0" fontId="5" fillId="6" borderId="1" applyAlignment="1" pivotButton="0" quotePrefix="0" xfId="0">
      <alignment horizontal="center" vertical="center"/>
    </xf>
    <xf numFmtId="0" fontId="0" fillId="0" borderId="4" pivotButton="0" quotePrefix="0" xfId="0"/>
    <xf numFmtId="0" fontId="0" fillId="0" borderId="5" pivotButton="0" quotePrefix="0" xfId="0"/>
    <xf numFmtId="166" fontId="5" fillId="5" borderId="1" applyAlignment="1" pivotButton="0" quotePrefix="0" xfId="0">
      <alignment horizontal="center" vertical="center"/>
    </xf>
  </cellXfs>
  <cellStyles count="1">
    <cellStyle name="Normal" xfId="0" builtinId="0" hidden="0"/>
  </cellStyles>
  <dxfs count="4">
    <dxf>
      <font>
        <name val="Calibri"/>
        <b val="1"/>
        <color rgb="00FFFFFF"/>
        <sz val="10"/>
      </font>
      <fill>
        <patternFill patternType="solid">
          <fgColor rgb="002F7D5B"/>
        </patternFill>
      </fill>
    </dxf>
    <dxf>
      <font>
        <name val="Calibri"/>
        <b val="1"/>
        <color rgb="00FFFFFF"/>
        <sz val="10"/>
      </font>
      <fill>
        <patternFill patternType="solid">
          <fgColor rgb="00D7A52E"/>
        </patternFill>
      </fill>
    </dxf>
    <dxf>
      <font>
        <name val="Calibri"/>
        <b val="1"/>
        <color rgb="00FFFFFF"/>
        <sz val="10"/>
      </font>
      <fill>
        <patternFill patternType="solid">
          <fgColor rgb="00C65A3A"/>
        </patternFill>
      </fill>
    </dxf>
    <dxf>
      <font>
        <name val="Calibri"/>
        <b val="1"/>
        <color rgb="00243746"/>
        <sz val="10"/>
      </font>
      <fill>
        <patternFill patternType="solid">
          <fgColor rgb="00EEF4F1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ables/table1.xml><?xml version="1.0" encoding="utf-8"?>
<table xmlns="http://schemas.openxmlformats.org/spreadsheetml/2006/main" id="1" name="tbPremissasRateio" displayName="tbPremissasRateio" ref="A5:F105" headerRowCount="1">
  <autoFilter ref="A5:F105"/>
  <tableColumns count="6">
    <tableColumn id="1" name="Condomínio"/>
    <tableColumn id="2" name="Unidade"/>
    <tableColumn id="3" name="Fração / critério (%)"/>
    <tableColumn id="4" name="Responsável"/>
    <tableColumn id="5" name="Situação"/>
    <tableColumn id="6" name="Observações"/>
  </tableColumns>
  <tableStyleInfo name="TableStyleMedium2" showFirstColumn="0" showLastColumn="0" showRowStripes="0" showColumnStripes="0"/>
</table>
</file>

<file path=xl/tables/table2.xml><?xml version="1.0" encoding="utf-8"?>
<table xmlns="http://schemas.openxmlformats.org/spreadsheetml/2006/main" id="2" name="tbDespesasOrdinarias" displayName="tbDespesasOrdinarias" ref="A5:G105" headerRowCount="1">
  <autoFilter ref="A5:G105"/>
  <tableColumns count="7">
    <tableColumn id="1" name="Condomínio"/>
    <tableColumn id="2" name="Período"/>
    <tableColumn id="3" name="Valor ordinário (R$)"/>
    <tableColumn id="4" name="Responsável"/>
    <tableColumn id="5" name="Situação"/>
    <tableColumn id="6" name="Vencimento"/>
    <tableColumn id="7" name="Observações"/>
  </tableColumns>
  <tableStyleInfo name="TableStyleMedium2" showFirstColumn="0" showLastColumn="0" showRowStripes="0" showColumnStripes="0"/>
</table>
</file>

<file path=xl/tables/table3.xml><?xml version="1.0" encoding="utf-8"?>
<table xmlns="http://schemas.openxmlformats.org/spreadsheetml/2006/main" id="3" name="tbRateioUnidades" displayName="tbRateioUnidades" ref="A5:J105" headerRowCount="1">
  <autoFilter ref="A5:J105"/>
  <tableColumns count="10">
    <tableColumn id="1" name="Condomínio"/>
    <tableColumn id="2" name="Unidade"/>
    <tableColumn id="3" name="Período"/>
    <tableColumn id="4" name="Total ordinário (R$)"/>
    <tableColumn id="5" name="Fração (%)"/>
    <tableColumn id="6" name="Valor rateado (R$)"/>
    <tableColumn id="7" name="Responsável"/>
    <tableColumn id="8" name="Situação"/>
    <tableColumn id="9" name="Vencimento"/>
    <tableColumn id="10" name="Observações"/>
  </tableColumns>
  <tableStyleInfo name="TableStyleMedium2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_rels/sheet4.xml.rels><Relationships xmlns="http://schemas.openxmlformats.org/package/2006/relationships"><Relationship Type="http://schemas.openxmlformats.org/officeDocument/2006/relationships/table" Target="/xl/tables/table3.xml" Id="rId1"/></Relationships>
</file>

<file path=xl/worksheets/sheet1.xml><?xml version="1.0" encoding="utf-8"?>
<worksheet xmlns="http://schemas.openxmlformats.org/spreadsheetml/2006/main">
  <sheetPr>
    <tabColor rgb="0017324D"/>
    <outlinePr summaryBelow="1" summaryRight="1"/>
    <pageSetUpPr/>
  </sheetPr>
  <dimension ref="A1:H9"/>
  <sheetViews>
    <sheetView showGridLines="0" zoomScale="90" workbookViewId="0">
      <selection activeCell="A1" sqref="A1"/>
    </sheetView>
  </sheetViews>
  <sheetFormatPr baseColWidth="8" defaultRowHeight="15"/>
  <cols>
    <col width="24" customWidth="1" min="1" max="1"/>
    <col width="18" customWidth="1" min="2" max="2"/>
    <col width="3" customWidth="1" min="3" max="3"/>
    <col width="24" customWidth="1" min="4" max="4"/>
    <col width="18" customWidth="1" min="5" max="5"/>
    <col width="3" customWidth="1" min="6" max="6"/>
    <col width="24" customWidth="1" min="7" max="7"/>
    <col width="18" customWidth="1" min="8" max="8"/>
  </cols>
  <sheetData>
    <row r="1" ht="29" customHeight="1">
      <c r="A1" s="1" t="inlineStr">
        <is>
          <t>Rateio de despesas ordinárias — Resumo</t>
        </is>
      </c>
      <c r="B1" s="25" t="n"/>
      <c r="C1" s="25" t="n"/>
      <c r="D1" s="25" t="n"/>
      <c r="E1" s="25" t="n"/>
      <c r="F1" s="25" t="n"/>
      <c r="G1" s="25" t="n"/>
      <c r="H1" s="26" t="n"/>
    </row>
    <row r="2"/>
    <row r="3" ht="30" customHeight="1">
      <c r="A3" s="3" t="inlineStr">
        <is>
          <t>Despesas conferidas</t>
        </is>
      </c>
      <c r="B3" s="4">
        <f>IFERROR(SUMIF(Despesas!$E$6:$E$105,Premissas!$I$16,Despesas!$C$6:$C$105),0)</f>
        <v/>
      </c>
      <c r="D3" s="3" t="inlineStr">
        <is>
          <t>Rateio calculado</t>
        </is>
      </c>
      <c r="E3" s="4">
        <f>IFERROR(SUMIF(Rateio!$H$6:$H$105,"Calculado",Rateio!$F$6:$F$105),0)</f>
        <v/>
      </c>
      <c r="G3" s="3" t="inlineStr">
        <is>
          <t>Diferença global</t>
        </is>
      </c>
      <c r="H3" s="4">
        <f>IFERROR(ABS(B3-E3),0)</f>
        <v/>
      </c>
    </row>
    <row r="4"/>
    <row r="5"/>
    <row r="6" ht="30" customHeight="1">
      <c r="A6" s="3" t="inlineStr">
        <is>
          <t>Unidades ativas</t>
        </is>
      </c>
      <c r="B6" s="5">
        <f>COUNTIF(Premissas!$E$6:$E$105,Premissas!$I$11)</f>
        <v/>
      </c>
      <c r="D6" s="3" t="inlineStr">
        <is>
          <t>Despesas em conferência</t>
        </is>
      </c>
      <c r="E6" s="6">
        <f>COUNTIF(Despesas!$E$6:$E$105,Premissas!$I$15)</f>
        <v/>
      </c>
      <c r="G6" s="3" t="inlineStr">
        <is>
          <t>Rateios para conferir</t>
        </is>
      </c>
      <c r="H6" s="6">
        <f>COUNTIF(Rateio!$H$6:$H$105,"Conferir*")+COUNTIF(Rateio!$H$6:$H$105,"Sem despesa*")</f>
        <v/>
      </c>
    </row>
    <row r="7"/>
    <row r="8"/>
    <row r="9" ht="30" customHeight="1">
      <c r="A9" s="3" t="inlineStr">
        <is>
          <t>Valor rateado vencido</t>
        </is>
      </c>
      <c r="B9" s="4">
        <f>IFERROR(SUMIFS(Rateio!$F$6:$F$105,Rateio!$H$6:$H$105,"Calculado",Rateio!$I$6:$I$105,"&lt;"&amp;TODAY(),Rateio!$I$6:$I$105,"&gt;0"),0)</f>
        <v/>
      </c>
      <c r="D9" s="3" t="inlineStr">
        <is>
          <t>Rateios calculados</t>
        </is>
      </c>
      <c r="E9" s="6">
        <f>COUNTIF(Rateio!$H$6:$H$105,"Calculado")</f>
        <v/>
      </c>
      <c r="G9" s="3" t="inlineStr">
        <is>
          <t>Unidades inativas</t>
        </is>
      </c>
      <c r="H9" s="5">
        <f>COUNTIF(Premissas!$E$6:$E$105,Premissas!$I$12)</f>
        <v/>
      </c>
    </row>
  </sheetData>
  <mergeCells count="1">
    <mergeCell ref="A1:H1"/>
  </mergeCells>
  <conditionalFormatting sqref="H3">
    <cfRule type="expression" priority="1" dxfId="0">
      <formula>H3=0</formula>
    </cfRule>
    <cfRule type="expression" priority="2" dxfId="1">
      <formula>H3&gt;0</formula>
    </cfRule>
  </conditionalFormatting>
  <conditionalFormatting sqref="H6">
    <cfRule type="expression" priority="3" dxfId="2">
      <formula>H6&gt;0</formula>
    </cfRule>
  </conditionalFormatting>
  <conditionalFormatting sqref="B9">
    <cfRule type="expression" priority="4" dxfId="2">
      <formula>B9&gt;0</formula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D7A52E"/>
    <outlinePr summaryBelow="1" summaryRight="1"/>
    <pageSetUpPr fitToPage="1"/>
  </sheetPr>
  <dimension ref="A1:I105"/>
  <sheetViews>
    <sheetView showGridLines="0" zoomScale="9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32" customWidth="1" min="1" max="1"/>
    <col width="14" customWidth="1" min="2" max="2"/>
    <col width="20" customWidth="1" min="3" max="3"/>
    <col width="25" customWidth="1" min="4" max="4"/>
    <col width="16" customWidth="1" min="5" max="5"/>
    <col width="45" customWidth="1" min="6" max="6"/>
    <col width="3" customWidth="1" min="7" max="7"/>
    <col width="27" customWidth="1" min="8" max="8"/>
    <col width="19" customWidth="1" min="9" max="9"/>
  </cols>
  <sheetData>
    <row r="1" ht="29" customHeight="1">
      <c r="A1" s="1" t="inlineStr">
        <is>
          <t>Premissas do rateio ordinário</t>
        </is>
      </c>
      <c r="B1" s="25" t="n"/>
      <c r="C1" s="25" t="n"/>
      <c r="D1" s="25" t="n"/>
      <c r="E1" s="25" t="n"/>
      <c r="F1" s="25" t="n"/>
      <c r="G1" s="25" t="n"/>
      <c r="H1" s="25" t="n"/>
      <c r="I1" s="26" t="n"/>
    </row>
    <row r="2">
      <c r="A2" s="7" t="inlineStr">
        <is>
          <t>Cadastre cada unidade e informe sua fração ou critério percentual de rateio.</t>
        </is>
      </c>
      <c r="H2" s="8" t="inlineStr">
        <is>
          <t>Premissa editável</t>
        </is>
      </c>
      <c r="I2" s="8" t="inlineStr">
        <is>
          <t>Valor</t>
        </is>
      </c>
    </row>
    <row r="3">
      <c r="A3" s="7" t="inlineStr">
        <is>
          <t>Confira manualmente se as frações ativas de cada condomínio totalizam 100%.</t>
        </is>
      </c>
      <c r="H3" s="9" t="inlineStr">
        <is>
          <t>Tolerância das frações</t>
        </is>
      </c>
      <c r="I3" s="10" t="n">
        <v>0.0001</v>
      </c>
    </row>
    <row r="4">
      <c r="H4" s="9" t="inlineStr">
        <is>
          <t>Fração mínima</t>
        </is>
      </c>
      <c r="I4" s="10" t="n">
        <v>0</v>
      </c>
    </row>
    <row r="5" ht="31" customHeight="1">
      <c r="A5" s="8" t="inlineStr">
        <is>
          <t>Condomínio</t>
        </is>
      </c>
      <c r="B5" s="8" t="inlineStr">
        <is>
          <t>Unidade</t>
        </is>
      </c>
      <c r="C5" s="8" t="inlineStr">
        <is>
          <t>Fração / critério (%)</t>
        </is>
      </c>
      <c r="D5" s="8" t="inlineStr">
        <is>
          <t>Responsável</t>
        </is>
      </c>
      <c r="E5" s="8" t="inlineStr">
        <is>
          <t>Situação</t>
        </is>
      </c>
      <c r="F5" s="8" t="inlineStr">
        <is>
          <t>Observações</t>
        </is>
      </c>
      <c r="H5" s="9" t="inlineStr">
        <is>
          <t>Fração máxima</t>
        </is>
      </c>
      <c r="I5" s="10" t="n">
        <v>1</v>
      </c>
    </row>
    <row r="6" ht="22" customHeight="1">
      <c r="A6" s="11" t="inlineStr">
        <is>
          <t>Condomínio Fictício Ipê Azul</t>
        </is>
      </c>
      <c r="B6" s="11" t="inlineStr">
        <is>
          <t>IA-101</t>
        </is>
      </c>
      <c r="C6" s="12" t="n">
        <v>0.08</v>
      </c>
      <c r="D6" s="11" t="inlineStr">
        <is>
          <t>Responsável Fictício 01</t>
        </is>
      </c>
      <c r="E6" s="13" t="inlineStr">
        <is>
          <t>Ativa</t>
        </is>
      </c>
      <c r="F6" s="11" t="inlineStr">
        <is>
          <t>Cadastro exclusivamente fictício para demonstração.</t>
        </is>
      </c>
      <c r="H6" s="9" t="inlineStr">
        <is>
          <t>Data mínima</t>
        </is>
      </c>
      <c r="I6" s="27" t="n">
        <v>44197</v>
      </c>
    </row>
    <row r="7" ht="22" customHeight="1">
      <c r="A7" s="11" t="inlineStr">
        <is>
          <t>Condomínio Fictício Ipê Azul</t>
        </is>
      </c>
      <c r="B7" s="11" t="inlineStr">
        <is>
          <t>IA-102</t>
        </is>
      </c>
      <c r="C7" s="12" t="n">
        <v>0.09</v>
      </c>
      <c r="D7" s="11" t="inlineStr">
        <is>
          <t>Responsável Fictício 02</t>
        </is>
      </c>
      <c r="E7" s="13" t="inlineStr">
        <is>
          <t>Ativa</t>
        </is>
      </c>
      <c r="F7" s="11" t="inlineStr">
        <is>
          <t>Cadastro exclusivamente fictício para demonstração.</t>
        </is>
      </c>
      <c r="H7" s="9" t="inlineStr">
        <is>
          <t>Data máxima</t>
        </is>
      </c>
      <c r="I7" s="27" t="n">
        <v>48213</v>
      </c>
    </row>
    <row r="8" ht="22" customHeight="1">
      <c r="A8" s="11" t="inlineStr">
        <is>
          <t>Condomínio Fictício Ipê Azul</t>
        </is>
      </c>
      <c r="B8" s="11" t="inlineStr">
        <is>
          <t>IA-201</t>
        </is>
      </c>
      <c r="C8" s="12" t="n">
        <v>0.1</v>
      </c>
      <c r="D8" s="11" t="inlineStr">
        <is>
          <t>Responsável Fictício 03</t>
        </is>
      </c>
      <c r="E8" s="13" t="inlineStr">
        <is>
          <t>Ativa</t>
        </is>
      </c>
      <c r="F8" s="11" t="inlineStr">
        <is>
          <t>Cadastro exclusivamente fictício para demonstração.</t>
        </is>
      </c>
      <c r="H8" s="9" t="inlineStr">
        <is>
          <t>Valor máximo por despesa</t>
        </is>
      </c>
      <c r="I8" s="15" t="n">
        <v>1000000</v>
      </c>
    </row>
    <row r="9" ht="22" customHeight="1">
      <c r="A9" s="11" t="inlineStr">
        <is>
          <t>Condomínio Fictício Ipê Azul</t>
        </is>
      </c>
      <c r="B9" s="11" t="inlineStr">
        <is>
          <t>IA-202</t>
        </is>
      </c>
      <c r="C9" s="12" t="n">
        <v>0.11</v>
      </c>
      <c r="D9" s="11" t="inlineStr">
        <is>
          <t>Responsável Fictício 04</t>
        </is>
      </c>
      <c r="E9" s="13" t="inlineStr">
        <is>
          <t>Ativa</t>
        </is>
      </c>
      <c r="F9" s="11" t="inlineStr">
        <is>
          <t>Cadastro exclusivamente fictício para demonstração.</t>
        </is>
      </c>
    </row>
    <row r="10" ht="22" customHeight="1">
      <c r="A10" s="11" t="inlineStr">
        <is>
          <t>Condomínio Fictício Ipê Azul</t>
        </is>
      </c>
      <c r="B10" s="11" t="inlineStr">
        <is>
          <t>IA-301</t>
        </is>
      </c>
      <c r="C10" s="12" t="n">
        <v>0.12</v>
      </c>
      <c r="D10" s="11" t="inlineStr">
        <is>
          <t>Responsável Fictício 05</t>
        </is>
      </c>
      <c r="E10" s="13" t="inlineStr">
        <is>
          <t>Ativa</t>
        </is>
      </c>
      <c r="F10" s="11" t="inlineStr">
        <is>
          <t>Cadastro exclusivamente fictício para demonstração.</t>
        </is>
      </c>
      <c r="H10" s="8" t="inlineStr">
        <is>
          <t>Lista editável</t>
        </is>
      </c>
      <c r="I10" s="8" t="inlineStr">
        <is>
          <t>Opção</t>
        </is>
      </c>
    </row>
    <row r="11" ht="22" customHeight="1">
      <c r="A11" s="11" t="inlineStr">
        <is>
          <t>Condomínio Fictício Ipê Azul</t>
        </is>
      </c>
      <c r="B11" s="11" t="inlineStr">
        <is>
          <t>IA-302</t>
        </is>
      </c>
      <c r="C11" s="12" t="n">
        <v>0.08</v>
      </c>
      <c r="D11" s="11" t="inlineStr">
        <is>
          <t>Responsável Fictício 06</t>
        </is>
      </c>
      <c r="E11" s="13" t="inlineStr">
        <is>
          <t>Ativa</t>
        </is>
      </c>
      <c r="F11" s="11" t="inlineStr">
        <is>
          <t>Cadastro exclusivamente fictício para demonstração.</t>
        </is>
      </c>
      <c r="H11" s="9" t="inlineStr">
        <is>
          <t>Situação da unidade</t>
        </is>
      </c>
      <c r="I11" s="11" t="inlineStr">
        <is>
          <t>Ativa</t>
        </is>
      </c>
    </row>
    <row r="12" ht="22" customHeight="1">
      <c r="A12" s="11" t="inlineStr">
        <is>
          <t>Condomínio Fictício Ipê Azul</t>
        </is>
      </c>
      <c r="B12" s="11" t="inlineStr">
        <is>
          <t>IA-401</t>
        </is>
      </c>
      <c r="C12" s="12" t="n">
        <v>0.09</v>
      </c>
      <c r="D12" s="11" t="inlineStr">
        <is>
          <t>Responsável Fictício 07</t>
        </is>
      </c>
      <c r="E12" s="13" t="inlineStr">
        <is>
          <t>Ativa</t>
        </is>
      </c>
      <c r="F12" s="11" t="inlineStr">
        <is>
          <t>Cadastro exclusivamente fictício para demonstração.</t>
        </is>
      </c>
      <c r="H12" s="9" t="inlineStr">
        <is>
          <t>Situação da unidade</t>
        </is>
      </c>
      <c r="I12" s="11" t="inlineStr">
        <is>
          <t>Inativa</t>
        </is>
      </c>
    </row>
    <row r="13" ht="22" customHeight="1">
      <c r="A13" s="11" t="inlineStr">
        <is>
          <t>Condomínio Fictício Ipê Azul</t>
        </is>
      </c>
      <c r="B13" s="11" t="inlineStr">
        <is>
          <t>IA-402</t>
        </is>
      </c>
      <c r="C13" s="12" t="n">
        <v>0.1</v>
      </c>
      <c r="D13" s="11" t="inlineStr">
        <is>
          <t>Responsável Fictício 08</t>
        </is>
      </c>
      <c r="E13" s="13" t="inlineStr">
        <is>
          <t>Ativa</t>
        </is>
      </c>
      <c r="F13" s="11" t="inlineStr">
        <is>
          <t>Cadastro exclusivamente fictício para demonstração.</t>
        </is>
      </c>
    </row>
    <row r="14" ht="22" customHeight="1">
      <c r="A14" s="11" t="inlineStr">
        <is>
          <t>Condomínio Fictício Ipê Azul</t>
        </is>
      </c>
      <c r="B14" s="11" t="inlineStr">
        <is>
          <t>IA-501</t>
        </is>
      </c>
      <c r="C14" s="12" t="n">
        <v>0.11</v>
      </c>
      <c r="D14" s="11" t="inlineStr">
        <is>
          <t>Responsável Fictício 09</t>
        </is>
      </c>
      <c r="E14" s="13" t="inlineStr">
        <is>
          <t>Ativa</t>
        </is>
      </c>
      <c r="F14" s="11" t="inlineStr">
        <is>
          <t>Cadastro exclusivamente fictício para demonstração.</t>
        </is>
      </c>
      <c r="H14" s="8" t="inlineStr">
        <is>
          <t>Situação da despesa</t>
        </is>
      </c>
      <c r="I14" s="8" t="inlineStr">
        <is>
          <t>Opção</t>
        </is>
      </c>
    </row>
    <row r="15" ht="22" customHeight="1">
      <c r="A15" s="11" t="inlineStr">
        <is>
          <t>Condomínio Fictício Ipê Azul</t>
        </is>
      </c>
      <c r="B15" s="11" t="inlineStr">
        <is>
          <t>IA-502</t>
        </is>
      </c>
      <c r="C15" s="12" t="n">
        <v>0.12</v>
      </c>
      <c r="D15" s="11" t="inlineStr">
        <is>
          <t>Responsável Fictício 10</t>
        </is>
      </c>
      <c r="E15" s="13" t="inlineStr">
        <is>
          <t>Ativa</t>
        </is>
      </c>
      <c r="F15" s="11" t="inlineStr">
        <is>
          <t>Cadastro exclusivamente fictício para demonstração.</t>
        </is>
      </c>
      <c r="H15" s="9" t="inlineStr">
        <is>
          <t>Situação da despesa</t>
        </is>
      </c>
      <c r="I15" s="11" t="inlineStr">
        <is>
          <t>Em conferência</t>
        </is>
      </c>
    </row>
    <row r="16" ht="22" customHeight="1">
      <c r="A16" s="11" t="n"/>
      <c r="B16" s="11" t="n"/>
      <c r="C16" s="12" t="n"/>
      <c r="D16" s="11" t="n"/>
      <c r="E16" s="13" t="n"/>
      <c r="F16" s="11" t="n"/>
      <c r="H16" s="9" t="inlineStr">
        <is>
          <t>Situação da despesa</t>
        </is>
      </c>
      <c r="I16" s="11" t="inlineStr">
        <is>
          <t>Conferida</t>
        </is>
      </c>
    </row>
    <row r="17" ht="22" customHeight="1">
      <c r="A17" s="11" t="n"/>
      <c r="B17" s="11" t="n"/>
      <c r="C17" s="12" t="n"/>
      <c r="D17" s="11" t="n"/>
      <c r="E17" s="13" t="n"/>
      <c r="F17" s="11" t="n"/>
      <c r="H17" s="9" t="inlineStr">
        <is>
          <t>Situação da despesa</t>
        </is>
      </c>
      <c r="I17" s="11" t="inlineStr">
        <is>
          <t>Desconsiderada</t>
        </is>
      </c>
    </row>
    <row r="18" ht="22" customHeight="1">
      <c r="A18" s="11" t="n"/>
      <c r="B18" s="11" t="n"/>
      <c r="C18" s="12" t="n"/>
      <c r="D18" s="11" t="n"/>
      <c r="E18" s="13" t="n"/>
      <c r="F18" s="11" t="n"/>
    </row>
    <row r="19" ht="22" customHeight="1">
      <c r="A19" s="11" t="n"/>
      <c r="B19" s="11" t="n"/>
      <c r="C19" s="12" t="n"/>
      <c r="D19" s="11" t="n"/>
      <c r="E19" s="13" t="n"/>
      <c r="F19" s="11" t="n"/>
    </row>
    <row r="20" ht="22" customHeight="1">
      <c r="A20" s="11" t="n"/>
      <c r="B20" s="11" t="n"/>
      <c r="C20" s="12" t="n"/>
      <c r="D20" s="11" t="n"/>
      <c r="E20" s="13" t="n"/>
      <c r="F20" s="11" t="n"/>
    </row>
    <row r="21" ht="22" customHeight="1">
      <c r="A21" s="11" t="n"/>
      <c r="B21" s="11" t="n"/>
      <c r="C21" s="12" t="n"/>
      <c r="D21" s="11" t="n"/>
      <c r="E21" s="13" t="n"/>
      <c r="F21" s="11" t="n"/>
    </row>
    <row r="22" ht="22" customHeight="1">
      <c r="A22" s="11" t="n"/>
      <c r="B22" s="11" t="n"/>
      <c r="C22" s="12" t="n"/>
      <c r="D22" s="11" t="n"/>
      <c r="E22" s="13" t="n"/>
      <c r="F22" s="11" t="n"/>
    </row>
    <row r="23" ht="22" customHeight="1">
      <c r="A23" s="11" t="n"/>
      <c r="B23" s="11" t="n"/>
      <c r="C23" s="12" t="n"/>
      <c r="D23" s="11" t="n"/>
      <c r="E23" s="13" t="n"/>
      <c r="F23" s="11" t="n"/>
    </row>
    <row r="24" ht="22" customHeight="1">
      <c r="A24" s="11" t="n"/>
      <c r="B24" s="11" t="n"/>
      <c r="C24" s="12" t="n"/>
      <c r="D24" s="11" t="n"/>
      <c r="E24" s="13" t="n"/>
      <c r="F24" s="11" t="n"/>
    </row>
    <row r="25" ht="22" customHeight="1">
      <c r="A25" s="11" t="n"/>
      <c r="B25" s="11" t="n"/>
      <c r="C25" s="12" t="n"/>
      <c r="D25" s="11" t="n"/>
      <c r="E25" s="13" t="n"/>
      <c r="F25" s="11" t="n"/>
    </row>
    <row r="26" ht="22" customHeight="1">
      <c r="A26" s="11" t="n"/>
      <c r="B26" s="11" t="n"/>
      <c r="C26" s="12" t="n"/>
      <c r="D26" s="11" t="n"/>
      <c r="E26" s="13" t="n"/>
      <c r="F26" s="11" t="n"/>
    </row>
    <row r="27" ht="22" customHeight="1">
      <c r="A27" s="11" t="n"/>
      <c r="B27" s="11" t="n"/>
      <c r="C27" s="12" t="n"/>
      <c r="D27" s="11" t="n"/>
      <c r="E27" s="13" t="n"/>
      <c r="F27" s="11" t="n"/>
    </row>
    <row r="28" ht="22" customHeight="1">
      <c r="A28" s="11" t="n"/>
      <c r="B28" s="11" t="n"/>
      <c r="C28" s="12" t="n"/>
      <c r="D28" s="11" t="n"/>
      <c r="E28" s="13" t="n"/>
      <c r="F28" s="11" t="n"/>
    </row>
    <row r="29" ht="22" customHeight="1">
      <c r="A29" s="11" t="n"/>
      <c r="B29" s="11" t="n"/>
      <c r="C29" s="12" t="n"/>
      <c r="D29" s="11" t="n"/>
      <c r="E29" s="13" t="n"/>
      <c r="F29" s="11" t="n"/>
    </row>
    <row r="30" ht="22" customHeight="1">
      <c r="A30" s="11" t="n"/>
      <c r="B30" s="11" t="n"/>
      <c r="C30" s="12" t="n"/>
      <c r="D30" s="11" t="n"/>
      <c r="E30" s="13" t="n"/>
      <c r="F30" s="11" t="n"/>
    </row>
    <row r="31" ht="22" customHeight="1">
      <c r="A31" s="11" t="n"/>
      <c r="B31" s="11" t="n"/>
      <c r="C31" s="12" t="n"/>
      <c r="D31" s="11" t="n"/>
      <c r="E31" s="13" t="n"/>
      <c r="F31" s="11" t="n"/>
    </row>
    <row r="32" ht="22" customHeight="1">
      <c r="A32" s="11" t="n"/>
      <c r="B32" s="11" t="n"/>
      <c r="C32" s="12" t="n"/>
      <c r="D32" s="11" t="n"/>
      <c r="E32" s="13" t="n"/>
      <c r="F32" s="11" t="n"/>
    </row>
    <row r="33" ht="22" customHeight="1">
      <c r="A33" s="11" t="n"/>
      <c r="B33" s="11" t="n"/>
      <c r="C33" s="12" t="n"/>
      <c r="D33" s="11" t="n"/>
      <c r="E33" s="13" t="n"/>
      <c r="F33" s="11" t="n"/>
    </row>
    <row r="34" ht="22" customHeight="1">
      <c r="A34" s="11" t="n"/>
      <c r="B34" s="11" t="n"/>
      <c r="C34" s="12" t="n"/>
      <c r="D34" s="11" t="n"/>
      <c r="E34" s="13" t="n"/>
      <c r="F34" s="11" t="n"/>
    </row>
    <row r="35" ht="22" customHeight="1">
      <c r="A35" s="11" t="n"/>
      <c r="B35" s="11" t="n"/>
      <c r="C35" s="12" t="n"/>
      <c r="D35" s="11" t="n"/>
      <c r="E35" s="13" t="n"/>
      <c r="F35" s="11" t="n"/>
    </row>
    <row r="36" ht="22" customHeight="1">
      <c r="A36" s="11" t="n"/>
      <c r="B36" s="11" t="n"/>
      <c r="C36" s="12" t="n"/>
      <c r="D36" s="11" t="n"/>
      <c r="E36" s="13" t="n"/>
      <c r="F36" s="11" t="n"/>
    </row>
    <row r="37" ht="22" customHeight="1">
      <c r="A37" s="11" t="n"/>
      <c r="B37" s="11" t="n"/>
      <c r="C37" s="12" t="n"/>
      <c r="D37" s="11" t="n"/>
      <c r="E37" s="13" t="n"/>
      <c r="F37" s="11" t="n"/>
    </row>
    <row r="38" ht="22" customHeight="1">
      <c r="A38" s="11" t="n"/>
      <c r="B38" s="11" t="n"/>
      <c r="C38" s="12" t="n"/>
      <c r="D38" s="11" t="n"/>
      <c r="E38" s="13" t="n"/>
      <c r="F38" s="11" t="n"/>
    </row>
    <row r="39" ht="22" customHeight="1">
      <c r="A39" s="11" t="n"/>
      <c r="B39" s="11" t="n"/>
      <c r="C39" s="12" t="n"/>
      <c r="D39" s="11" t="n"/>
      <c r="E39" s="13" t="n"/>
      <c r="F39" s="11" t="n"/>
    </row>
    <row r="40" ht="22" customHeight="1">
      <c r="A40" s="11" t="n"/>
      <c r="B40" s="11" t="n"/>
      <c r="C40" s="12" t="n"/>
      <c r="D40" s="11" t="n"/>
      <c r="E40" s="13" t="n"/>
      <c r="F40" s="11" t="n"/>
    </row>
    <row r="41" ht="22" customHeight="1">
      <c r="A41" s="11" t="n"/>
      <c r="B41" s="11" t="n"/>
      <c r="C41" s="12" t="n"/>
      <c r="D41" s="11" t="n"/>
      <c r="E41" s="13" t="n"/>
      <c r="F41" s="11" t="n"/>
    </row>
    <row r="42" ht="22" customHeight="1">
      <c r="A42" s="11" t="n"/>
      <c r="B42" s="11" t="n"/>
      <c r="C42" s="12" t="n"/>
      <c r="D42" s="11" t="n"/>
      <c r="E42" s="13" t="n"/>
      <c r="F42" s="11" t="n"/>
    </row>
    <row r="43" ht="22" customHeight="1">
      <c r="A43" s="11" t="n"/>
      <c r="B43" s="11" t="n"/>
      <c r="C43" s="12" t="n"/>
      <c r="D43" s="11" t="n"/>
      <c r="E43" s="13" t="n"/>
      <c r="F43" s="11" t="n"/>
    </row>
    <row r="44" ht="22" customHeight="1">
      <c r="A44" s="11" t="n"/>
      <c r="B44" s="11" t="n"/>
      <c r="C44" s="12" t="n"/>
      <c r="D44" s="11" t="n"/>
      <c r="E44" s="13" t="n"/>
      <c r="F44" s="11" t="n"/>
    </row>
    <row r="45" ht="22" customHeight="1">
      <c r="A45" s="11" t="n"/>
      <c r="B45" s="11" t="n"/>
      <c r="C45" s="12" t="n"/>
      <c r="D45" s="11" t="n"/>
      <c r="E45" s="13" t="n"/>
      <c r="F45" s="11" t="n"/>
    </row>
    <row r="46" ht="22" customHeight="1">
      <c r="A46" s="11" t="n"/>
      <c r="B46" s="11" t="n"/>
      <c r="C46" s="12" t="n"/>
      <c r="D46" s="11" t="n"/>
      <c r="E46" s="13" t="n"/>
      <c r="F46" s="11" t="n"/>
    </row>
    <row r="47" ht="22" customHeight="1">
      <c r="A47" s="11" t="n"/>
      <c r="B47" s="11" t="n"/>
      <c r="C47" s="12" t="n"/>
      <c r="D47" s="11" t="n"/>
      <c r="E47" s="13" t="n"/>
      <c r="F47" s="11" t="n"/>
    </row>
    <row r="48" ht="22" customHeight="1">
      <c r="A48" s="11" t="n"/>
      <c r="B48" s="11" t="n"/>
      <c r="C48" s="12" t="n"/>
      <c r="D48" s="11" t="n"/>
      <c r="E48" s="13" t="n"/>
      <c r="F48" s="11" t="n"/>
    </row>
    <row r="49" ht="22" customHeight="1">
      <c r="A49" s="11" t="n"/>
      <c r="B49" s="11" t="n"/>
      <c r="C49" s="12" t="n"/>
      <c r="D49" s="11" t="n"/>
      <c r="E49" s="13" t="n"/>
      <c r="F49" s="11" t="n"/>
    </row>
    <row r="50" ht="22" customHeight="1">
      <c r="A50" s="11" t="n"/>
      <c r="B50" s="11" t="n"/>
      <c r="C50" s="12" t="n"/>
      <c r="D50" s="11" t="n"/>
      <c r="E50" s="13" t="n"/>
      <c r="F50" s="11" t="n"/>
    </row>
    <row r="51" ht="22" customHeight="1">
      <c r="A51" s="11" t="n"/>
      <c r="B51" s="11" t="n"/>
      <c r="C51" s="12" t="n"/>
      <c r="D51" s="11" t="n"/>
      <c r="E51" s="13" t="n"/>
      <c r="F51" s="11" t="n"/>
    </row>
    <row r="52" ht="22" customHeight="1">
      <c r="A52" s="11" t="n"/>
      <c r="B52" s="11" t="n"/>
      <c r="C52" s="12" t="n"/>
      <c r="D52" s="11" t="n"/>
      <c r="E52" s="13" t="n"/>
      <c r="F52" s="11" t="n"/>
    </row>
    <row r="53" ht="22" customHeight="1">
      <c r="A53" s="11" t="n"/>
      <c r="B53" s="11" t="n"/>
      <c r="C53" s="12" t="n"/>
      <c r="D53" s="11" t="n"/>
      <c r="E53" s="13" t="n"/>
      <c r="F53" s="11" t="n"/>
    </row>
    <row r="54" ht="22" customHeight="1">
      <c r="A54" s="11" t="n"/>
      <c r="B54" s="11" t="n"/>
      <c r="C54" s="12" t="n"/>
      <c r="D54" s="11" t="n"/>
      <c r="E54" s="13" t="n"/>
      <c r="F54" s="11" t="n"/>
    </row>
    <row r="55" ht="22" customHeight="1">
      <c r="A55" s="11" t="n"/>
      <c r="B55" s="11" t="n"/>
      <c r="C55" s="12" t="n"/>
      <c r="D55" s="11" t="n"/>
      <c r="E55" s="13" t="n"/>
      <c r="F55" s="11" t="n"/>
    </row>
    <row r="56" ht="22" customHeight="1">
      <c r="A56" s="11" t="n"/>
      <c r="B56" s="11" t="n"/>
      <c r="C56" s="12" t="n"/>
      <c r="D56" s="11" t="n"/>
      <c r="E56" s="13" t="n"/>
      <c r="F56" s="11" t="n"/>
    </row>
    <row r="57" ht="22" customHeight="1">
      <c r="A57" s="11" t="n"/>
      <c r="B57" s="11" t="n"/>
      <c r="C57" s="12" t="n"/>
      <c r="D57" s="11" t="n"/>
      <c r="E57" s="13" t="n"/>
      <c r="F57" s="11" t="n"/>
    </row>
    <row r="58" ht="22" customHeight="1">
      <c r="A58" s="11" t="n"/>
      <c r="B58" s="11" t="n"/>
      <c r="C58" s="12" t="n"/>
      <c r="D58" s="11" t="n"/>
      <c r="E58" s="13" t="n"/>
      <c r="F58" s="11" t="n"/>
    </row>
    <row r="59" ht="22" customHeight="1">
      <c r="A59" s="11" t="n"/>
      <c r="B59" s="11" t="n"/>
      <c r="C59" s="12" t="n"/>
      <c r="D59" s="11" t="n"/>
      <c r="E59" s="13" t="n"/>
      <c r="F59" s="11" t="n"/>
    </row>
    <row r="60" ht="22" customHeight="1">
      <c r="A60" s="11" t="n"/>
      <c r="B60" s="11" t="n"/>
      <c r="C60" s="12" t="n"/>
      <c r="D60" s="11" t="n"/>
      <c r="E60" s="13" t="n"/>
      <c r="F60" s="11" t="n"/>
    </row>
    <row r="61" ht="22" customHeight="1">
      <c r="A61" s="11" t="n"/>
      <c r="B61" s="11" t="n"/>
      <c r="C61" s="12" t="n"/>
      <c r="D61" s="11" t="n"/>
      <c r="E61" s="13" t="n"/>
      <c r="F61" s="11" t="n"/>
    </row>
    <row r="62" ht="22" customHeight="1">
      <c r="A62" s="11" t="n"/>
      <c r="B62" s="11" t="n"/>
      <c r="C62" s="12" t="n"/>
      <c r="D62" s="11" t="n"/>
      <c r="E62" s="13" t="n"/>
      <c r="F62" s="11" t="n"/>
    </row>
    <row r="63" ht="22" customHeight="1">
      <c r="A63" s="11" t="n"/>
      <c r="B63" s="11" t="n"/>
      <c r="C63" s="12" t="n"/>
      <c r="D63" s="11" t="n"/>
      <c r="E63" s="13" t="n"/>
      <c r="F63" s="11" t="n"/>
    </row>
    <row r="64" ht="22" customHeight="1">
      <c r="A64" s="11" t="n"/>
      <c r="B64" s="11" t="n"/>
      <c r="C64" s="12" t="n"/>
      <c r="D64" s="11" t="n"/>
      <c r="E64" s="13" t="n"/>
      <c r="F64" s="11" t="n"/>
    </row>
    <row r="65" ht="22" customHeight="1">
      <c r="A65" s="11" t="n"/>
      <c r="B65" s="11" t="n"/>
      <c r="C65" s="12" t="n"/>
      <c r="D65" s="11" t="n"/>
      <c r="E65" s="13" t="n"/>
      <c r="F65" s="11" t="n"/>
    </row>
    <row r="66" ht="22" customHeight="1">
      <c r="A66" s="11" t="n"/>
      <c r="B66" s="11" t="n"/>
      <c r="C66" s="12" t="n"/>
      <c r="D66" s="11" t="n"/>
      <c r="E66" s="13" t="n"/>
      <c r="F66" s="11" t="n"/>
    </row>
    <row r="67" ht="22" customHeight="1">
      <c r="A67" s="11" t="n"/>
      <c r="B67" s="11" t="n"/>
      <c r="C67" s="12" t="n"/>
      <c r="D67" s="11" t="n"/>
      <c r="E67" s="13" t="n"/>
      <c r="F67" s="11" t="n"/>
    </row>
    <row r="68" ht="22" customHeight="1">
      <c r="A68" s="11" t="n"/>
      <c r="B68" s="11" t="n"/>
      <c r="C68" s="12" t="n"/>
      <c r="D68" s="11" t="n"/>
      <c r="E68" s="13" t="n"/>
      <c r="F68" s="11" t="n"/>
    </row>
    <row r="69" ht="22" customHeight="1">
      <c r="A69" s="11" t="n"/>
      <c r="B69" s="11" t="n"/>
      <c r="C69" s="12" t="n"/>
      <c r="D69" s="11" t="n"/>
      <c r="E69" s="13" t="n"/>
      <c r="F69" s="11" t="n"/>
    </row>
    <row r="70" ht="22" customHeight="1">
      <c r="A70" s="11" t="n"/>
      <c r="B70" s="11" t="n"/>
      <c r="C70" s="12" t="n"/>
      <c r="D70" s="11" t="n"/>
      <c r="E70" s="13" t="n"/>
      <c r="F70" s="11" t="n"/>
    </row>
    <row r="71" ht="22" customHeight="1">
      <c r="A71" s="11" t="n"/>
      <c r="B71" s="11" t="n"/>
      <c r="C71" s="12" t="n"/>
      <c r="D71" s="11" t="n"/>
      <c r="E71" s="13" t="n"/>
      <c r="F71" s="11" t="n"/>
    </row>
    <row r="72" ht="22" customHeight="1">
      <c r="A72" s="11" t="n"/>
      <c r="B72" s="11" t="n"/>
      <c r="C72" s="12" t="n"/>
      <c r="D72" s="11" t="n"/>
      <c r="E72" s="13" t="n"/>
      <c r="F72" s="11" t="n"/>
    </row>
    <row r="73" ht="22" customHeight="1">
      <c r="A73" s="11" t="n"/>
      <c r="B73" s="11" t="n"/>
      <c r="C73" s="12" t="n"/>
      <c r="D73" s="11" t="n"/>
      <c r="E73" s="13" t="n"/>
      <c r="F73" s="11" t="n"/>
    </row>
    <row r="74" ht="22" customHeight="1">
      <c r="A74" s="11" t="n"/>
      <c r="B74" s="11" t="n"/>
      <c r="C74" s="12" t="n"/>
      <c r="D74" s="11" t="n"/>
      <c r="E74" s="13" t="n"/>
      <c r="F74" s="11" t="n"/>
    </row>
    <row r="75" ht="22" customHeight="1">
      <c r="A75" s="11" t="n"/>
      <c r="B75" s="11" t="n"/>
      <c r="C75" s="12" t="n"/>
      <c r="D75" s="11" t="n"/>
      <c r="E75" s="13" t="n"/>
      <c r="F75" s="11" t="n"/>
    </row>
    <row r="76" ht="22" customHeight="1">
      <c r="A76" s="11" t="n"/>
      <c r="B76" s="11" t="n"/>
      <c r="C76" s="12" t="n"/>
      <c r="D76" s="11" t="n"/>
      <c r="E76" s="13" t="n"/>
      <c r="F76" s="11" t="n"/>
    </row>
    <row r="77" ht="22" customHeight="1">
      <c r="A77" s="11" t="n"/>
      <c r="B77" s="11" t="n"/>
      <c r="C77" s="12" t="n"/>
      <c r="D77" s="11" t="n"/>
      <c r="E77" s="13" t="n"/>
      <c r="F77" s="11" t="n"/>
    </row>
    <row r="78" ht="22" customHeight="1">
      <c r="A78" s="11" t="n"/>
      <c r="B78" s="11" t="n"/>
      <c r="C78" s="12" t="n"/>
      <c r="D78" s="11" t="n"/>
      <c r="E78" s="13" t="n"/>
      <c r="F78" s="11" t="n"/>
    </row>
    <row r="79" ht="22" customHeight="1">
      <c r="A79" s="11" t="n"/>
      <c r="B79" s="11" t="n"/>
      <c r="C79" s="12" t="n"/>
      <c r="D79" s="11" t="n"/>
      <c r="E79" s="13" t="n"/>
      <c r="F79" s="11" t="n"/>
    </row>
    <row r="80" ht="22" customHeight="1">
      <c r="A80" s="11" t="n"/>
      <c r="B80" s="11" t="n"/>
      <c r="C80" s="12" t="n"/>
      <c r="D80" s="11" t="n"/>
      <c r="E80" s="13" t="n"/>
      <c r="F80" s="11" t="n"/>
    </row>
    <row r="81" ht="22" customHeight="1">
      <c r="A81" s="11" t="n"/>
      <c r="B81" s="11" t="n"/>
      <c r="C81" s="12" t="n"/>
      <c r="D81" s="11" t="n"/>
      <c r="E81" s="13" t="n"/>
      <c r="F81" s="11" t="n"/>
    </row>
    <row r="82" ht="22" customHeight="1">
      <c r="A82" s="11" t="n"/>
      <c r="B82" s="11" t="n"/>
      <c r="C82" s="12" t="n"/>
      <c r="D82" s="11" t="n"/>
      <c r="E82" s="13" t="n"/>
      <c r="F82" s="11" t="n"/>
    </row>
    <row r="83" ht="22" customHeight="1">
      <c r="A83" s="11" t="n"/>
      <c r="B83" s="11" t="n"/>
      <c r="C83" s="12" t="n"/>
      <c r="D83" s="11" t="n"/>
      <c r="E83" s="13" t="n"/>
      <c r="F83" s="11" t="n"/>
    </row>
    <row r="84" ht="22" customHeight="1">
      <c r="A84" s="11" t="n"/>
      <c r="B84" s="11" t="n"/>
      <c r="C84" s="12" t="n"/>
      <c r="D84" s="11" t="n"/>
      <c r="E84" s="13" t="n"/>
      <c r="F84" s="11" t="n"/>
    </row>
    <row r="85" ht="22" customHeight="1">
      <c r="A85" s="11" t="n"/>
      <c r="B85" s="11" t="n"/>
      <c r="C85" s="12" t="n"/>
      <c r="D85" s="11" t="n"/>
      <c r="E85" s="13" t="n"/>
      <c r="F85" s="11" t="n"/>
    </row>
    <row r="86" ht="22" customHeight="1">
      <c r="A86" s="11" t="n"/>
      <c r="B86" s="11" t="n"/>
      <c r="C86" s="12" t="n"/>
      <c r="D86" s="11" t="n"/>
      <c r="E86" s="13" t="n"/>
      <c r="F86" s="11" t="n"/>
    </row>
    <row r="87" ht="22" customHeight="1">
      <c r="A87" s="11" t="n"/>
      <c r="B87" s="11" t="n"/>
      <c r="C87" s="12" t="n"/>
      <c r="D87" s="11" t="n"/>
      <c r="E87" s="13" t="n"/>
      <c r="F87" s="11" t="n"/>
    </row>
    <row r="88" ht="22" customHeight="1">
      <c r="A88" s="11" t="n"/>
      <c r="B88" s="11" t="n"/>
      <c r="C88" s="12" t="n"/>
      <c r="D88" s="11" t="n"/>
      <c r="E88" s="13" t="n"/>
      <c r="F88" s="11" t="n"/>
    </row>
    <row r="89" ht="22" customHeight="1">
      <c r="A89" s="11" t="n"/>
      <c r="B89" s="11" t="n"/>
      <c r="C89" s="12" t="n"/>
      <c r="D89" s="11" t="n"/>
      <c r="E89" s="13" t="n"/>
      <c r="F89" s="11" t="n"/>
    </row>
    <row r="90" ht="22" customHeight="1">
      <c r="A90" s="11" t="n"/>
      <c r="B90" s="11" t="n"/>
      <c r="C90" s="12" t="n"/>
      <c r="D90" s="11" t="n"/>
      <c r="E90" s="13" t="n"/>
      <c r="F90" s="11" t="n"/>
    </row>
    <row r="91" ht="22" customHeight="1">
      <c r="A91" s="11" t="n"/>
      <c r="B91" s="11" t="n"/>
      <c r="C91" s="12" t="n"/>
      <c r="D91" s="11" t="n"/>
      <c r="E91" s="13" t="n"/>
      <c r="F91" s="11" t="n"/>
    </row>
    <row r="92" ht="22" customHeight="1">
      <c r="A92" s="11" t="n"/>
      <c r="B92" s="11" t="n"/>
      <c r="C92" s="12" t="n"/>
      <c r="D92" s="11" t="n"/>
      <c r="E92" s="13" t="n"/>
      <c r="F92" s="11" t="n"/>
    </row>
    <row r="93" ht="22" customHeight="1">
      <c r="A93" s="11" t="n"/>
      <c r="B93" s="11" t="n"/>
      <c r="C93" s="12" t="n"/>
      <c r="D93" s="11" t="n"/>
      <c r="E93" s="13" t="n"/>
      <c r="F93" s="11" t="n"/>
    </row>
    <row r="94" ht="22" customHeight="1">
      <c r="A94" s="11" t="n"/>
      <c r="B94" s="11" t="n"/>
      <c r="C94" s="12" t="n"/>
      <c r="D94" s="11" t="n"/>
      <c r="E94" s="13" t="n"/>
      <c r="F94" s="11" t="n"/>
    </row>
    <row r="95" ht="22" customHeight="1">
      <c r="A95" s="11" t="n"/>
      <c r="B95" s="11" t="n"/>
      <c r="C95" s="12" t="n"/>
      <c r="D95" s="11" t="n"/>
      <c r="E95" s="13" t="n"/>
      <c r="F95" s="11" t="n"/>
    </row>
    <row r="96" ht="22" customHeight="1">
      <c r="A96" s="11" t="n"/>
      <c r="B96" s="11" t="n"/>
      <c r="C96" s="12" t="n"/>
      <c r="D96" s="11" t="n"/>
      <c r="E96" s="13" t="n"/>
      <c r="F96" s="11" t="n"/>
    </row>
    <row r="97" ht="22" customHeight="1">
      <c r="A97" s="11" t="n"/>
      <c r="B97" s="11" t="n"/>
      <c r="C97" s="12" t="n"/>
      <c r="D97" s="11" t="n"/>
      <c r="E97" s="13" t="n"/>
      <c r="F97" s="11" t="n"/>
    </row>
    <row r="98" ht="22" customHeight="1">
      <c r="A98" s="11" t="n"/>
      <c r="B98" s="11" t="n"/>
      <c r="C98" s="12" t="n"/>
      <c r="D98" s="11" t="n"/>
      <c r="E98" s="13" t="n"/>
      <c r="F98" s="11" t="n"/>
    </row>
    <row r="99" ht="22" customHeight="1">
      <c r="A99" s="11" t="n"/>
      <c r="B99" s="11" t="n"/>
      <c r="C99" s="12" t="n"/>
      <c r="D99" s="11" t="n"/>
      <c r="E99" s="13" t="n"/>
      <c r="F99" s="11" t="n"/>
    </row>
    <row r="100" ht="22" customHeight="1">
      <c r="A100" s="11" t="n"/>
      <c r="B100" s="11" t="n"/>
      <c r="C100" s="12" t="n"/>
      <c r="D100" s="11" t="n"/>
      <c r="E100" s="13" t="n"/>
      <c r="F100" s="11" t="n"/>
    </row>
    <row r="101" ht="22" customHeight="1">
      <c r="A101" s="11" t="n"/>
      <c r="B101" s="11" t="n"/>
      <c r="C101" s="12" t="n"/>
      <c r="D101" s="11" t="n"/>
      <c r="E101" s="13" t="n"/>
      <c r="F101" s="11" t="n"/>
    </row>
    <row r="102" ht="22" customHeight="1">
      <c r="A102" s="11" t="n"/>
      <c r="B102" s="11" t="n"/>
      <c r="C102" s="12" t="n"/>
      <c r="D102" s="11" t="n"/>
      <c r="E102" s="13" t="n"/>
      <c r="F102" s="11" t="n"/>
    </row>
    <row r="103" ht="22" customHeight="1">
      <c r="A103" s="11" t="n"/>
      <c r="B103" s="11" t="n"/>
      <c r="C103" s="12" t="n"/>
      <c r="D103" s="11" t="n"/>
      <c r="E103" s="13" t="n"/>
      <c r="F103" s="11" t="n"/>
    </row>
    <row r="104" ht="22" customHeight="1">
      <c r="A104" s="11" t="n"/>
      <c r="B104" s="11" t="n"/>
      <c r="C104" s="12" t="n"/>
      <c r="D104" s="11" t="n"/>
      <c r="E104" s="13" t="n"/>
      <c r="F104" s="11" t="n"/>
    </row>
    <row r="105" ht="22" customHeight="1">
      <c r="A105" s="11" t="n"/>
      <c r="B105" s="11" t="n"/>
      <c r="C105" s="12" t="n"/>
      <c r="D105" s="11" t="n"/>
      <c r="E105" s="13" t="n"/>
      <c r="F105" s="11" t="n"/>
    </row>
  </sheetData>
  <mergeCells count="1">
    <mergeCell ref="A1:I1"/>
  </mergeCells>
  <conditionalFormatting sqref="A6:F105">
    <cfRule type="expression" priority="1" dxfId="2">
      <formula>AND($A6&lt;&gt;"",$B6&lt;&gt;"",COUNTIFS($A$6:$A$105,$A6,$B$6:$B$105,$B6)&gt;1)</formula>
    </cfRule>
  </conditionalFormatting>
  <conditionalFormatting sqref="C6:C105">
    <cfRule type="expression" priority="2" dxfId="1">
      <formula>AND($A6&lt;&gt;"",$E6=$I$11,ABS(SUMIFS($C$6:$C$105,$A$6:$A$105,$A6,$E$6:$E$105,$I$11)-1)&gt;$I$3)</formula>
    </cfRule>
  </conditionalFormatting>
  <dataValidations count="3">
    <dataValidation sqref="C6:C105" showDropDown="0" showInputMessage="0" showErrorMessage="0" allowBlank="0" errorTitle="Fração inválida" error="Informe uma fração entre os limites definidos nas premissas." promptTitle="Fração de rateio" prompt="Use percentual entre a fração mínima e a máxima." type="decimal" operator="between">
      <formula1>$I$4</formula1>
      <formula2>$I$5</formula2>
    </dataValidation>
    <dataValidation sqref="E6:E105" showDropDown="0" showInputMessage="0" showErrorMessage="0" allowBlank="0" errorTitle="Situação inválida" error="Selecione uma situação prevista na lista." type="list">
      <formula1>$I$11:$I$12</formula1>
    </dataValidation>
    <dataValidation sqref="I3:I5" showDropDown="0" showInputMessage="0" showErrorMessage="0" allowBlank="0" errorTitle="Limite inválido" error="Informe um percentual entre 0% e 100%." type="decimal" operator="between">
      <formula1>0</formula1>
      <formula2>1</formula2>
    </dataValidation>
  </dataValidations>
  <pageMargins left="0.25" right="0.25" top="0.5" bottom="0.5" header="0.5" footer="0.5"/>
  <pageSetup fitToHeight="0" fitToWidth="1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tabColor rgb="00C65A3A"/>
    <outlinePr summaryBelow="1" summaryRight="1"/>
    <pageSetUpPr fitToPage="1"/>
  </sheetPr>
  <dimension ref="A1:G105"/>
  <sheetViews>
    <sheetView showGridLines="0" zoomScale="9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32" customWidth="1" min="1" max="1"/>
    <col width="13" customWidth="1" min="2" max="2"/>
    <col width="19" customWidth="1" min="3" max="3"/>
    <col width="27" customWidth="1" min="4" max="4"/>
    <col width="19" customWidth="1" min="5" max="5"/>
    <col width="14" customWidth="1" min="6" max="6"/>
    <col width="50" customWidth="1" min="7" max="7"/>
  </cols>
  <sheetData>
    <row r="1" ht="29" customHeight="1">
      <c r="A1" s="1" t="inlineStr">
        <is>
          <t>Despesas ordinárias do condomínio</t>
        </is>
      </c>
      <c r="B1" s="25" t="n"/>
      <c r="C1" s="25" t="n"/>
      <c r="D1" s="25" t="n"/>
      <c r="E1" s="25" t="n"/>
      <c r="F1" s="25" t="n"/>
      <c r="G1" s="26" t="n"/>
    </row>
    <row r="2">
      <c r="A2" s="7" t="inlineStr">
        <is>
          <t>Registre despesas comuns; somente itens com situação “Conferida” entram no rateio.</t>
        </is>
      </c>
    </row>
    <row r="3"/>
    <row r="4"/>
    <row r="5" ht="31" customHeight="1">
      <c r="A5" s="8" t="inlineStr">
        <is>
          <t>Condomínio</t>
        </is>
      </c>
      <c r="B5" s="8" t="inlineStr">
        <is>
          <t>Período</t>
        </is>
      </c>
      <c r="C5" s="8" t="inlineStr">
        <is>
          <t>Valor ordinário (R$)</t>
        </is>
      </c>
      <c r="D5" s="8" t="inlineStr">
        <is>
          <t>Responsável</t>
        </is>
      </c>
      <c r="E5" s="8" t="inlineStr">
        <is>
          <t>Situação</t>
        </is>
      </c>
      <c r="F5" s="8" t="inlineStr">
        <is>
          <t>Vencimento</t>
        </is>
      </c>
      <c r="G5" s="8" t="inlineStr">
        <is>
          <t>Observações</t>
        </is>
      </c>
    </row>
    <row r="6" ht="22" customHeight="1">
      <c r="A6" s="11" t="inlineStr">
        <is>
          <t>Condomínio Fictício Ipê Azul</t>
        </is>
      </c>
      <c r="B6" s="27" t="n">
        <v>46266</v>
      </c>
      <c r="C6" s="16" t="n">
        <v>3200</v>
      </c>
      <c r="D6" s="11" t="inlineStr">
        <is>
          <t>Administração Fictícia Aurora</t>
        </is>
      </c>
      <c r="E6" s="13" t="inlineStr">
        <is>
          <t>Conferida</t>
        </is>
      </c>
      <c r="F6" s="27" t="n">
        <v>46270</v>
      </c>
      <c r="G6" s="11" t="inlineStr">
        <is>
          <t>Limpeza das áreas comuns — exemplo fictício.</t>
        </is>
      </c>
    </row>
    <row r="7" ht="22" customHeight="1">
      <c r="A7" s="11" t="inlineStr">
        <is>
          <t>Condomínio Fictício Ipê Azul</t>
        </is>
      </c>
      <c r="B7" s="27" t="n">
        <v>46266</v>
      </c>
      <c r="C7" s="16" t="n">
        <v>1850</v>
      </c>
      <c r="D7" s="11" t="inlineStr">
        <is>
          <t>Administração Fictícia Aurora</t>
        </is>
      </c>
      <c r="E7" s="13" t="inlineStr">
        <is>
          <t>Conferida</t>
        </is>
      </c>
      <c r="F7" s="27" t="n">
        <v>46272</v>
      </c>
      <c r="G7" s="11" t="inlineStr">
        <is>
          <t>Consumo de água comum — exemplo fictício.</t>
        </is>
      </c>
    </row>
    <row r="8" ht="22" customHeight="1">
      <c r="A8" s="11" t="inlineStr">
        <is>
          <t>Condomínio Fictício Ipê Azul</t>
        </is>
      </c>
      <c r="B8" s="27" t="n">
        <v>46266</v>
      </c>
      <c r="C8" s="16" t="n">
        <v>940.5</v>
      </c>
      <c r="D8" s="11" t="inlineStr">
        <is>
          <t>Administração Fictícia Aurora</t>
        </is>
      </c>
      <c r="E8" s="13" t="inlineStr">
        <is>
          <t>Conferida</t>
        </is>
      </c>
      <c r="F8" s="27" t="n">
        <v>46274</v>
      </c>
      <c r="G8" s="11" t="inlineStr">
        <is>
          <t>Energia das áreas comuns — exemplo fictício.</t>
        </is>
      </c>
    </row>
    <row r="9" ht="22" customHeight="1">
      <c r="A9" s="11" t="inlineStr">
        <is>
          <t>Condomínio Fictício Ipê Azul</t>
        </is>
      </c>
      <c r="B9" s="27" t="n">
        <v>46266</v>
      </c>
      <c r="C9" s="16" t="n">
        <v>1320</v>
      </c>
      <c r="D9" s="11" t="inlineStr">
        <is>
          <t>Administração Fictícia Aurora</t>
        </is>
      </c>
      <c r="E9" s="13" t="inlineStr">
        <is>
          <t>Conferida</t>
        </is>
      </c>
      <c r="F9" s="27" t="n">
        <v>46276</v>
      </c>
      <c r="G9" s="11" t="inlineStr">
        <is>
          <t>Manutenção preventiva — exemplo fictício.</t>
        </is>
      </c>
    </row>
    <row r="10" ht="22" customHeight="1">
      <c r="A10" s="11" t="inlineStr">
        <is>
          <t>Condomínio Fictício Ipê Azul</t>
        </is>
      </c>
      <c r="B10" s="27" t="n">
        <v>46266</v>
      </c>
      <c r="C10" s="16" t="n">
        <v>680</v>
      </c>
      <c r="D10" s="11" t="inlineStr">
        <is>
          <t>Administração Fictícia Aurora</t>
        </is>
      </c>
      <c r="E10" s="13" t="inlineStr">
        <is>
          <t>Conferida</t>
        </is>
      </c>
      <c r="F10" s="27" t="n">
        <v>46278</v>
      </c>
      <c r="G10" s="11" t="inlineStr">
        <is>
          <t>Materiais de conservação — exemplo fictício.</t>
        </is>
      </c>
    </row>
    <row r="11" ht="22" customHeight="1">
      <c r="A11" s="11" t="inlineStr">
        <is>
          <t>Condomínio Fictício Ipê Azul</t>
        </is>
      </c>
      <c r="B11" s="27" t="n">
        <v>46266</v>
      </c>
      <c r="C11" s="16" t="n">
        <v>410.75</v>
      </c>
      <c r="D11" s="11" t="inlineStr">
        <is>
          <t>Administração Fictícia Aurora</t>
        </is>
      </c>
      <c r="E11" s="13" t="inlineStr">
        <is>
          <t>Conferida</t>
        </is>
      </c>
      <c r="F11" s="27" t="n">
        <v>46280</v>
      </c>
      <c r="G11" s="11" t="inlineStr">
        <is>
          <t>Jardinagem periódica — exemplo fictício.</t>
        </is>
      </c>
    </row>
    <row r="12" ht="22" customHeight="1">
      <c r="A12" s="11" t="inlineStr">
        <is>
          <t>Condomínio Fictício Ipê Azul</t>
        </is>
      </c>
      <c r="B12" s="27" t="n">
        <v>46266</v>
      </c>
      <c r="C12" s="16" t="n">
        <v>560</v>
      </c>
      <c r="D12" s="11" t="inlineStr">
        <is>
          <t>Administração Fictícia Aurora</t>
        </is>
      </c>
      <c r="E12" s="13" t="inlineStr">
        <is>
          <t>Conferida</t>
        </is>
      </c>
      <c r="F12" s="27" t="n">
        <v>46283</v>
      </c>
      <c r="G12" s="11" t="inlineStr">
        <is>
          <t>Manutenção de elevadores — exemplo fictício.</t>
        </is>
      </c>
    </row>
    <row r="13" ht="22" customHeight="1">
      <c r="A13" s="11" t="inlineStr">
        <is>
          <t>Condomínio Fictício Ipê Azul</t>
        </is>
      </c>
      <c r="B13" s="27" t="n">
        <v>46266</v>
      </c>
      <c r="C13" s="16" t="n">
        <v>2100</v>
      </c>
      <c r="D13" s="11" t="inlineStr">
        <is>
          <t>Administração Fictícia Aurora</t>
        </is>
      </c>
      <c r="E13" s="13" t="inlineStr">
        <is>
          <t>Conferida</t>
        </is>
      </c>
      <c r="F13" s="27" t="n">
        <v>46285</v>
      </c>
      <c r="G13" s="11" t="inlineStr">
        <is>
          <t>Equipe de apoio operacional — exemplo fictício.</t>
        </is>
      </c>
    </row>
    <row r="14" ht="22" customHeight="1">
      <c r="A14" s="11" t="inlineStr">
        <is>
          <t>Condomínio Fictício Ipê Azul</t>
        </is>
      </c>
      <c r="B14" s="27" t="n">
        <v>46266</v>
      </c>
      <c r="C14" s="16" t="n">
        <v>750</v>
      </c>
      <c r="D14" s="11" t="inlineStr">
        <is>
          <t>Administração Fictícia Aurora</t>
        </is>
      </c>
      <c r="E14" s="13" t="inlineStr">
        <is>
          <t>Em conferência</t>
        </is>
      </c>
      <c r="F14" s="27" t="n">
        <v>46290</v>
      </c>
      <c r="G14" s="11" t="inlineStr">
        <is>
          <t>Serviço pendente de conferência humana — exemplo fictício.</t>
        </is>
      </c>
    </row>
    <row r="15" ht="22" customHeight="1">
      <c r="A15" s="11" t="inlineStr">
        <is>
          <t>Condomínio Fictício Ipê Azul</t>
        </is>
      </c>
      <c r="B15" s="27" t="n">
        <v>46266</v>
      </c>
      <c r="C15" s="16" t="n">
        <v>390</v>
      </c>
      <c r="D15" s="11" t="inlineStr">
        <is>
          <t>Administração Fictícia Aurora</t>
        </is>
      </c>
      <c r="E15" s="13" t="inlineStr">
        <is>
          <t>Desconsiderada</t>
        </is>
      </c>
      <c r="F15" s="27" t="n">
        <v>46293</v>
      </c>
      <c r="G15" s="11" t="inlineStr">
        <is>
          <t>Lançamento desconsiderado na demonstração fictícia.</t>
        </is>
      </c>
    </row>
    <row r="16" ht="22" customHeight="1">
      <c r="A16" s="11" t="n"/>
      <c r="B16" s="27" t="n"/>
      <c r="C16" s="16" t="n"/>
      <c r="D16" s="11" t="n"/>
      <c r="E16" s="13" t="n"/>
      <c r="F16" s="27" t="n"/>
      <c r="G16" s="11" t="n"/>
    </row>
    <row r="17" ht="22" customHeight="1">
      <c r="A17" s="11" t="n"/>
      <c r="B17" s="27" t="n"/>
      <c r="C17" s="16" t="n"/>
      <c r="D17" s="11" t="n"/>
      <c r="E17" s="13" t="n"/>
      <c r="F17" s="27" t="n"/>
      <c r="G17" s="11" t="n"/>
    </row>
    <row r="18" ht="22" customHeight="1">
      <c r="A18" s="11" t="n"/>
      <c r="B18" s="27" t="n"/>
      <c r="C18" s="16" t="n"/>
      <c r="D18" s="11" t="n"/>
      <c r="E18" s="13" t="n"/>
      <c r="F18" s="27" t="n"/>
      <c r="G18" s="11" t="n"/>
    </row>
    <row r="19" ht="22" customHeight="1">
      <c r="A19" s="11" t="n"/>
      <c r="B19" s="27" t="n"/>
      <c r="C19" s="16" t="n"/>
      <c r="D19" s="11" t="n"/>
      <c r="E19" s="13" t="n"/>
      <c r="F19" s="27" t="n"/>
      <c r="G19" s="11" t="n"/>
    </row>
    <row r="20" ht="22" customHeight="1">
      <c r="A20" s="11" t="n"/>
      <c r="B20" s="27" t="n"/>
      <c r="C20" s="16" t="n"/>
      <c r="D20" s="11" t="n"/>
      <c r="E20" s="13" t="n"/>
      <c r="F20" s="27" t="n"/>
      <c r="G20" s="11" t="n"/>
    </row>
    <row r="21" ht="22" customHeight="1">
      <c r="A21" s="11" t="n"/>
      <c r="B21" s="27" t="n"/>
      <c r="C21" s="16" t="n"/>
      <c r="D21" s="11" t="n"/>
      <c r="E21" s="13" t="n"/>
      <c r="F21" s="27" t="n"/>
      <c r="G21" s="11" t="n"/>
    </row>
    <row r="22" ht="22" customHeight="1">
      <c r="A22" s="11" t="n"/>
      <c r="B22" s="27" t="n"/>
      <c r="C22" s="16" t="n"/>
      <c r="D22" s="11" t="n"/>
      <c r="E22" s="13" t="n"/>
      <c r="F22" s="27" t="n"/>
      <c r="G22" s="11" t="n"/>
    </row>
    <row r="23" ht="22" customHeight="1">
      <c r="A23" s="11" t="n"/>
      <c r="B23" s="27" t="n"/>
      <c r="C23" s="16" t="n"/>
      <c r="D23" s="11" t="n"/>
      <c r="E23" s="13" t="n"/>
      <c r="F23" s="27" t="n"/>
      <c r="G23" s="11" t="n"/>
    </row>
    <row r="24" ht="22" customHeight="1">
      <c r="A24" s="11" t="n"/>
      <c r="B24" s="27" t="n"/>
      <c r="C24" s="16" t="n"/>
      <c r="D24" s="11" t="n"/>
      <c r="E24" s="13" t="n"/>
      <c r="F24" s="27" t="n"/>
      <c r="G24" s="11" t="n"/>
    </row>
    <row r="25" ht="22" customHeight="1">
      <c r="A25" s="11" t="n"/>
      <c r="B25" s="27" t="n"/>
      <c r="C25" s="16" t="n"/>
      <c r="D25" s="11" t="n"/>
      <c r="E25" s="13" t="n"/>
      <c r="F25" s="27" t="n"/>
      <c r="G25" s="11" t="n"/>
    </row>
    <row r="26" ht="22" customHeight="1">
      <c r="A26" s="11" t="n"/>
      <c r="B26" s="27" t="n"/>
      <c r="C26" s="16" t="n"/>
      <c r="D26" s="11" t="n"/>
      <c r="E26" s="13" t="n"/>
      <c r="F26" s="27" t="n"/>
      <c r="G26" s="11" t="n"/>
    </row>
    <row r="27" ht="22" customHeight="1">
      <c r="A27" s="11" t="n"/>
      <c r="B27" s="27" t="n"/>
      <c r="C27" s="16" t="n"/>
      <c r="D27" s="11" t="n"/>
      <c r="E27" s="13" t="n"/>
      <c r="F27" s="27" t="n"/>
      <c r="G27" s="11" t="n"/>
    </row>
    <row r="28" ht="22" customHeight="1">
      <c r="A28" s="11" t="n"/>
      <c r="B28" s="27" t="n"/>
      <c r="C28" s="16" t="n"/>
      <c r="D28" s="11" t="n"/>
      <c r="E28" s="13" t="n"/>
      <c r="F28" s="27" t="n"/>
      <c r="G28" s="11" t="n"/>
    </row>
    <row r="29" ht="22" customHeight="1">
      <c r="A29" s="11" t="n"/>
      <c r="B29" s="27" t="n"/>
      <c r="C29" s="16" t="n"/>
      <c r="D29" s="11" t="n"/>
      <c r="E29" s="13" t="n"/>
      <c r="F29" s="27" t="n"/>
      <c r="G29" s="11" t="n"/>
    </row>
    <row r="30" ht="22" customHeight="1">
      <c r="A30" s="11" t="n"/>
      <c r="B30" s="27" t="n"/>
      <c r="C30" s="16" t="n"/>
      <c r="D30" s="11" t="n"/>
      <c r="E30" s="13" t="n"/>
      <c r="F30" s="27" t="n"/>
      <c r="G30" s="11" t="n"/>
    </row>
    <row r="31" ht="22" customHeight="1">
      <c r="A31" s="11" t="n"/>
      <c r="B31" s="27" t="n"/>
      <c r="C31" s="16" t="n"/>
      <c r="D31" s="11" t="n"/>
      <c r="E31" s="13" t="n"/>
      <c r="F31" s="27" t="n"/>
      <c r="G31" s="11" t="n"/>
    </row>
    <row r="32" ht="22" customHeight="1">
      <c r="A32" s="11" t="n"/>
      <c r="B32" s="27" t="n"/>
      <c r="C32" s="16" t="n"/>
      <c r="D32" s="11" t="n"/>
      <c r="E32" s="13" t="n"/>
      <c r="F32" s="27" t="n"/>
      <c r="G32" s="11" t="n"/>
    </row>
    <row r="33" ht="22" customHeight="1">
      <c r="A33" s="11" t="n"/>
      <c r="B33" s="27" t="n"/>
      <c r="C33" s="16" t="n"/>
      <c r="D33" s="11" t="n"/>
      <c r="E33" s="13" t="n"/>
      <c r="F33" s="27" t="n"/>
      <c r="G33" s="11" t="n"/>
    </row>
    <row r="34" ht="22" customHeight="1">
      <c r="A34" s="11" t="n"/>
      <c r="B34" s="27" t="n"/>
      <c r="C34" s="16" t="n"/>
      <c r="D34" s="11" t="n"/>
      <c r="E34" s="13" t="n"/>
      <c r="F34" s="27" t="n"/>
      <c r="G34" s="11" t="n"/>
    </row>
    <row r="35" ht="22" customHeight="1">
      <c r="A35" s="11" t="n"/>
      <c r="B35" s="27" t="n"/>
      <c r="C35" s="16" t="n"/>
      <c r="D35" s="11" t="n"/>
      <c r="E35" s="13" t="n"/>
      <c r="F35" s="27" t="n"/>
      <c r="G35" s="11" t="n"/>
    </row>
    <row r="36" ht="22" customHeight="1">
      <c r="A36" s="11" t="n"/>
      <c r="B36" s="27" t="n"/>
      <c r="C36" s="16" t="n"/>
      <c r="D36" s="11" t="n"/>
      <c r="E36" s="13" t="n"/>
      <c r="F36" s="27" t="n"/>
      <c r="G36" s="11" t="n"/>
    </row>
    <row r="37" ht="22" customHeight="1">
      <c r="A37" s="11" t="n"/>
      <c r="B37" s="27" t="n"/>
      <c r="C37" s="16" t="n"/>
      <c r="D37" s="11" t="n"/>
      <c r="E37" s="13" t="n"/>
      <c r="F37" s="27" t="n"/>
      <c r="G37" s="11" t="n"/>
    </row>
    <row r="38" ht="22" customHeight="1">
      <c r="A38" s="11" t="n"/>
      <c r="B38" s="27" t="n"/>
      <c r="C38" s="16" t="n"/>
      <c r="D38" s="11" t="n"/>
      <c r="E38" s="13" t="n"/>
      <c r="F38" s="27" t="n"/>
      <c r="G38" s="11" t="n"/>
    </row>
    <row r="39" ht="22" customHeight="1">
      <c r="A39" s="11" t="n"/>
      <c r="B39" s="27" t="n"/>
      <c r="C39" s="16" t="n"/>
      <c r="D39" s="11" t="n"/>
      <c r="E39" s="13" t="n"/>
      <c r="F39" s="27" t="n"/>
      <c r="G39" s="11" t="n"/>
    </row>
    <row r="40" ht="22" customHeight="1">
      <c r="A40" s="11" t="n"/>
      <c r="B40" s="27" t="n"/>
      <c r="C40" s="16" t="n"/>
      <c r="D40" s="11" t="n"/>
      <c r="E40" s="13" t="n"/>
      <c r="F40" s="27" t="n"/>
      <c r="G40" s="11" t="n"/>
    </row>
    <row r="41" ht="22" customHeight="1">
      <c r="A41" s="11" t="n"/>
      <c r="B41" s="27" t="n"/>
      <c r="C41" s="16" t="n"/>
      <c r="D41" s="11" t="n"/>
      <c r="E41" s="13" t="n"/>
      <c r="F41" s="27" t="n"/>
      <c r="G41" s="11" t="n"/>
    </row>
    <row r="42" ht="22" customHeight="1">
      <c r="A42" s="11" t="n"/>
      <c r="B42" s="27" t="n"/>
      <c r="C42" s="16" t="n"/>
      <c r="D42" s="11" t="n"/>
      <c r="E42" s="13" t="n"/>
      <c r="F42" s="27" t="n"/>
      <c r="G42" s="11" t="n"/>
    </row>
    <row r="43" ht="22" customHeight="1">
      <c r="A43" s="11" t="n"/>
      <c r="B43" s="27" t="n"/>
      <c r="C43" s="16" t="n"/>
      <c r="D43" s="11" t="n"/>
      <c r="E43" s="13" t="n"/>
      <c r="F43" s="27" t="n"/>
      <c r="G43" s="11" t="n"/>
    </row>
    <row r="44" ht="22" customHeight="1">
      <c r="A44" s="11" t="n"/>
      <c r="B44" s="27" t="n"/>
      <c r="C44" s="16" t="n"/>
      <c r="D44" s="11" t="n"/>
      <c r="E44" s="13" t="n"/>
      <c r="F44" s="27" t="n"/>
      <c r="G44" s="11" t="n"/>
    </row>
    <row r="45" ht="22" customHeight="1">
      <c r="A45" s="11" t="n"/>
      <c r="B45" s="27" t="n"/>
      <c r="C45" s="16" t="n"/>
      <c r="D45" s="11" t="n"/>
      <c r="E45" s="13" t="n"/>
      <c r="F45" s="27" t="n"/>
      <c r="G45" s="11" t="n"/>
    </row>
    <row r="46" ht="22" customHeight="1">
      <c r="A46" s="11" t="n"/>
      <c r="B46" s="27" t="n"/>
      <c r="C46" s="16" t="n"/>
      <c r="D46" s="11" t="n"/>
      <c r="E46" s="13" t="n"/>
      <c r="F46" s="27" t="n"/>
      <c r="G46" s="11" t="n"/>
    </row>
    <row r="47" ht="22" customHeight="1">
      <c r="A47" s="11" t="n"/>
      <c r="B47" s="27" t="n"/>
      <c r="C47" s="16" t="n"/>
      <c r="D47" s="11" t="n"/>
      <c r="E47" s="13" t="n"/>
      <c r="F47" s="27" t="n"/>
      <c r="G47" s="11" t="n"/>
    </row>
    <row r="48" ht="22" customHeight="1">
      <c r="A48" s="11" t="n"/>
      <c r="B48" s="27" t="n"/>
      <c r="C48" s="16" t="n"/>
      <c r="D48" s="11" t="n"/>
      <c r="E48" s="13" t="n"/>
      <c r="F48" s="27" t="n"/>
      <c r="G48" s="11" t="n"/>
    </row>
    <row r="49" ht="22" customHeight="1">
      <c r="A49" s="11" t="n"/>
      <c r="B49" s="27" t="n"/>
      <c r="C49" s="16" t="n"/>
      <c r="D49" s="11" t="n"/>
      <c r="E49" s="13" t="n"/>
      <c r="F49" s="27" t="n"/>
      <c r="G49" s="11" t="n"/>
    </row>
    <row r="50" ht="22" customHeight="1">
      <c r="A50" s="11" t="n"/>
      <c r="B50" s="27" t="n"/>
      <c r="C50" s="16" t="n"/>
      <c r="D50" s="11" t="n"/>
      <c r="E50" s="13" t="n"/>
      <c r="F50" s="27" t="n"/>
      <c r="G50" s="11" t="n"/>
    </row>
    <row r="51" ht="22" customHeight="1">
      <c r="A51" s="11" t="n"/>
      <c r="B51" s="27" t="n"/>
      <c r="C51" s="16" t="n"/>
      <c r="D51" s="11" t="n"/>
      <c r="E51" s="13" t="n"/>
      <c r="F51" s="27" t="n"/>
      <c r="G51" s="11" t="n"/>
    </row>
    <row r="52" ht="22" customHeight="1">
      <c r="A52" s="11" t="n"/>
      <c r="B52" s="27" t="n"/>
      <c r="C52" s="16" t="n"/>
      <c r="D52" s="11" t="n"/>
      <c r="E52" s="13" t="n"/>
      <c r="F52" s="27" t="n"/>
      <c r="G52" s="11" t="n"/>
    </row>
    <row r="53" ht="22" customHeight="1">
      <c r="A53" s="11" t="n"/>
      <c r="B53" s="27" t="n"/>
      <c r="C53" s="16" t="n"/>
      <c r="D53" s="11" t="n"/>
      <c r="E53" s="13" t="n"/>
      <c r="F53" s="27" t="n"/>
      <c r="G53" s="11" t="n"/>
    </row>
    <row r="54" ht="22" customHeight="1">
      <c r="A54" s="11" t="n"/>
      <c r="B54" s="27" t="n"/>
      <c r="C54" s="16" t="n"/>
      <c r="D54" s="11" t="n"/>
      <c r="E54" s="13" t="n"/>
      <c r="F54" s="27" t="n"/>
      <c r="G54" s="11" t="n"/>
    </row>
    <row r="55" ht="22" customHeight="1">
      <c r="A55" s="11" t="n"/>
      <c r="B55" s="27" t="n"/>
      <c r="C55" s="16" t="n"/>
      <c r="D55" s="11" t="n"/>
      <c r="E55" s="13" t="n"/>
      <c r="F55" s="27" t="n"/>
      <c r="G55" s="11" t="n"/>
    </row>
    <row r="56" ht="22" customHeight="1">
      <c r="A56" s="11" t="n"/>
      <c r="B56" s="27" t="n"/>
      <c r="C56" s="16" t="n"/>
      <c r="D56" s="11" t="n"/>
      <c r="E56" s="13" t="n"/>
      <c r="F56" s="27" t="n"/>
      <c r="G56" s="11" t="n"/>
    </row>
    <row r="57" ht="22" customHeight="1">
      <c r="A57" s="11" t="n"/>
      <c r="B57" s="27" t="n"/>
      <c r="C57" s="16" t="n"/>
      <c r="D57" s="11" t="n"/>
      <c r="E57" s="13" t="n"/>
      <c r="F57" s="27" t="n"/>
      <c r="G57" s="11" t="n"/>
    </row>
    <row r="58" ht="22" customHeight="1">
      <c r="A58" s="11" t="n"/>
      <c r="B58" s="27" t="n"/>
      <c r="C58" s="16" t="n"/>
      <c r="D58" s="11" t="n"/>
      <c r="E58" s="13" t="n"/>
      <c r="F58" s="27" t="n"/>
      <c r="G58" s="11" t="n"/>
    </row>
    <row r="59" ht="22" customHeight="1">
      <c r="A59" s="11" t="n"/>
      <c r="B59" s="27" t="n"/>
      <c r="C59" s="16" t="n"/>
      <c r="D59" s="11" t="n"/>
      <c r="E59" s="13" t="n"/>
      <c r="F59" s="27" t="n"/>
      <c r="G59" s="11" t="n"/>
    </row>
    <row r="60" ht="22" customHeight="1">
      <c r="A60" s="11" t="n"/>
      <c r="B60" s="27" t="n"/>
      <c r="C60" s="16" t="n"/>
      <c r="D60" s="11" t="n"/>
      <c r="E60" s="13" t="n"/>
      <c r="F60" s="27" t="n"/>
      <c r="G60" s="11" t="n"/>
    </row>
    <row r="61" ht="22" customHeight="1">
      <c r="A61" s="11" t="n"/>
      <c r="B61" s="27" t="n"/>
      <c r="C61" s="16" t="n"/>
      <c r="D61" s="11" t="n"/>
      <c r="E61" s="13" t="n"/>
      <c r="F61" s="27" t="n"/>
      <c r="G61" s="11" t="n"/>
    </row>
    <row r="62" ht="22" customHeight="1">
      <c r="A62" s="11" t="n"/>
      <c r="B62" s="27" t="n"/>
      <c r="C62" s="16" t="n"/>
      <c r="D62" s="11" t="n"/>
      <c r="E62" s="13" t="n"/>
      <c r="F62" s="27" t="n"/>
      <c r="G62" s="11" t="n"/>
    </row>
    <row r="63" ht="22" customHeight="1">
      <c r="A63" s="11" t="n"/>
      <c r="B63" s="27" t="n"/>
      <c r="C63" s="16" t="n"/>
      <c r="D63" s="11" t="n"/>
      <c r="E63" s="13" t="n"/>
      <c r="F63" s="27" t="n"/>
      <c r="G63" s="11" t="n"/>
    </row>
    <row r="64" ht="22" customHeight="1">
      <c r="A64" s="11" t="n"/>
      <c r="B64" s="27" t="n"/>
      <c r="C64" s="16" t="n"/>
      <c r="D64" s="11" t="n"/>
      <c r="E64" s="13" t="n"/>
      <c r="F64" s="27" t="n"/>
      <c r="G64" s="11" t="n"/>
    </row>
    <row r="65" ht="22" customHeight="1">
      <c r="A65" s="11" t="n"/>
      <c r="B65" s="27" t="n"/>
      <c r="C65" s="16" t="n"/>
      <c r="D65" s="11" t="n"/>
      <c r="E65" s="13" t="n"/>
      <c r="F65" s="27" t="n"/>
      <c r="G65" s="11" t="n"/>
    </row>
    <row r="66" ht="22" customHeight="1">
      <c r="A66" s="11" t="n"/>
      <c r="B66" s="27" t="n"/>
      <c r="C66" s="16" t="n"/>
      <c r="D66" s="11" t="n"/>
      <c r="E66" s="13" t="n"/>
      <c r="F66" s="27" t="n"/>
      <c r="G66" s="11" t="n"/>
    </row>
    <row r="67" ht="22" customHeight="1">
      <c r="A67" s="11" t="n"/>
      <c r="B67" s="27" t="n"/>
      <c r="C67" s="16" t="n"/>
      <c r="D67" s="11" t="n"/>
      <c r="E67" s="13" t="n"/>
      <c r="F67" s="27" t="n"/>
      <c r="G67" s="11" t="n"/>
    </row>
    <row r="68" ht="22" customHeight="1">
      <c r="A68" s="11" t="n"/>
      <c r="B68" s="27" t="n"/>
      <c r="C68" s="16" t="n"/>
      <c r="D68" s="11" t="n"/>
      <c r="E68" s="13" t="n"/>
      <c r="F68" s="27" t="n"/>
      <c r="G68" s="11" t="n"/>
    </row>
    <row r="69" ht="22" customHeight="1">
      <c r="A69" s="11" t="n"/>
      <c r="B69" s="27" t="n"/>
      <c r="C69" s="16" t="n"/>
      <c r="D69" s="11" t="n"/>
      <c r="E69" s="13" t="n"/>
      <c r="F69" s="27" t="n"/>
      <c r="G69" s="11" t="n"/>
    </row>
    <row r="70" ht="22" customHeight="1">
      <c r="A70" s="11" t="n"/>
      <c r="B70" s="27" t="n"/>
      <c r="C70" s="16" t="n"/>
      <c r="D70" s="11" t="n"/>
      <c r="E70" s="13" t="n"/>
      <c r="F70" s="27" t="n"/>
      <c r="G70" s="11" t="n"/>
    </row>
    <row r="71" ht="22" customHeight="1">
      <c r="A71" s="11" t="n"/>
      <c r="B71" s="27" t="n"/>
      <c r="C71" s="16" t="n"/>
      <c r="D71" s="11" t="n"/>
      <c r="E71" s="13" t="n"/>
      <c r="F71" s="27" t="n"/>
      <c r="G71" s="11" t="n"/>
    </row>
    <row r="72" ht="22" customHeight="1">
      <c r="A72" s="11" t="n"/>
      <c r="B72" s="27" t="n"/>
      <c r="C72" s="16" t="n"/>
      <c r="D72" s="11" t="n"/>
      <c r="E72" s="13" t="n"/>
      <c r="F72" s="27" t="n"/>
      <c r="G72" s="11" t="n"/>
    </row>
    <row r="73" ht="22" customHeight="1">
      <c r="A73" s="11" t="n"/>
      <c r="B73" s="27" t="n"/>
      <c r="C73" s="16" t="n"/>
      <c r="D73" s="11" t="n"/>
      <c r="E73" s="13" t="n"/>
      <c r="F73" s="27" t="n"/>
      <c r="G73" s="11" t="n"/>
    </row>
    <row r="74" ht="22" customHeight="1">
      <c r="A74" s="11" t="n"/>
      <c r="B74" s="27" t="n"/>
      <c r="C74" s="16" t="n"/>
      <c r="D74" s="11" t="n"/>
      <c r="E74" s="13" t="n"/>
      <c r="F74" s="27" t="n"/>
      <c r="G74" s="11" t="n"/>
    </row>
    <row r="75" ht="22" customHeight="1">
      <c r="A75" s="11" t="n"/>
      <c r="B75" s="27" t="n"/>
      <c r="C75" s="16" t="n"/>
      <c r="D75" s="11" t="n"/>
      <c r="E75" s="13" t="n"/>
      <c r="F75" s="27" t="n"/>
      <c r="G75" s="11" t="n"/>
    </row>
    <row r="76" ht="22" customHeight="1">
      <c r="A76" s="11" t="n"/>
      <c r="B76" s="27" t="n"/>
      <c r="C76" s="16" t="n"/>
      <c r="D76" s="11" t="n"/>
      <c r="E76" s="13" t="n"/>
      <c r="F76" s="27" t="n"/>
      <c r="G76" s="11" t="n"/>
    </row>
    <row r="77" ht="22" customHeight="1">
      <c r="A77" s="11" t="n"/>
      <c r="B77" s="27" t="n"/>
      <c r="C77" s="16" t="n"/>
      <c r="D77" s="11" t="n"/>
      <c r="E77" s="13" t="n"/>
      <c r="F77" s="27" t="n"/>
      <c r="G77" s="11" t="n"/>
    </row>
    <row r="78" ht="22" customHeight="1">
      <c r="A78" s="11" t="n"/>
      <c r="B78" s="27" t="n"/>
      <c r="C78" s="16" t="n"/>
      <c r="D78" s="11" t="n"/>
      <c r="E78" s="13" t="n"/>
      <c r="F78" s="27" t="n"/>
      <c r="G78" s="11" t="n"/>
    </row>
    <row r="79" ht="22" customHeight="1">
      <c r="A79" s="11" t="n"/>
      <c r="B79" s="27" t="n"/>
      <c r="C79" s="16" t="n"/>
      <c r="D79" s="11" t="n"/>
      <c r="E79" s="13" t="n"/>
      <c r="F79" s="27" t="n"/>
      <c r="G79" s="11" t="n"/>
    </row>
    <row r="80" ht="22" customHeight="1">
      <c r="A80" s="11" t="n"/>
      <c r="B80" s="27" t="n"/>
      <c r="C80" s="16" t="n"/>
      <c r="D80" s="11" t="n"/>
      <c r="E80" s="13" t="n"/>
      <c r="F80" s="27" t="n"/>
      <c r="G80" s="11" t="n"/>
    </row>
    <row r="81" ht="22" customHeight="1">
      <c r="A81" s="11" t="n"/>
      <c r="B81" s="27" t="n"/>
      <c r="C81" s="16" t="n"/>
      <c r="D81" s="11" t="n"/>
      <c r="E81" s="13" t="n"/>
      <c r="F81" s="27" t="n"/>
      <c r="G81" s="11" t="n"/>
    </row>
    <row r="82" ht="22" customHeight="1">
      <c r="A82" s="11" t="n"/>
      <c r="B82" s="27" t="n"/>
      <c r="C82" s="16" t="n"/>
      <c r="D82" s="11" t="n"/>
      <c r="E82" s="13" t="n"/>
      <c r="F82" s="27" t="n"/>
      <c r="G82" s="11" t="n"/>
    </row>
    <row r="83" ht="22" customHeight="1">
      <c r="A83" s="11" t="n"/>
      <c r="B83" s="27" t="n"/>
      <c r="C83" s="16" t="n"/>
      <c r="D83" s="11" t="n"/>
      <c r="E83" s="13" t="n"/>
      <c r="F83" s="27" t="n"/>
      <c r="G83" s="11" t="n"/>
    </row>
    <row r="84" ht="22" customHeight="1">
      <c r="A84" s="11" t="n"/>
      <c r="B84" s="27" t="n"/>
      <c r="C84" s="16" t="n"/>
      <c r="D84" s="11" t="n"/>
      <c r="E84" s="13" t="n"/>
      <c r="F84" s="27" t="n"/>
      <c r="G84" s="11" t="n"/>
    </row>
    <row r="85" ht="22" customHeight="1">
      <c r="A85" s="11" t="n"/>
      <c r="B85" s="27" t="n"/>
      <c r="C85" s="16" t="n"/>
      <c r="D85" s="11" t="n"/>
      <c r="E85" s="13" t="n"/>
      <c r="F85" s="27" t="n"/>
      <c r="G85" s="11" t="n"/>
    </row>
    <row r="86" ht="22" customHeight="1">
      <c r="A86" s="11" t="n"/>
      <c r="B86" s="27" t="n"/>
      <c r="C86" s="16" t="n"/>
      <c r="D86" s="11" t="n"/>
      <c r="E86" s="13" t="n"/>
      <c r="F86" s="27" t="n"/>
      <c r="G86" s="11" t="n"/>
    </row>
    <row r="87" ht="22" customHeight="1">
      <c r="A87" s="11" t="n"/>
      <c r="B87" s="27" t="n"/>
      <c r="C87" s="16" t="n"/>
      <c r="D87" s="11" t="n"/>
      <c r="E87" s="13" t="n"/>
      <c r="F87" s="27" t="n"/>
      <c r="G87" s="11" t="n"/>
    </row>
    <row r="88" ht="22" customHeight="1">
      <c r="A88" s="11" t="n"/>
      <c r="B88" s="27" t="n"/>
      <c r="C88" s="16" t="n"/>
      <c r="D88" s="11" t="n"/>
      <c r="E88" s="13" t="n"/>
      <c r="F88" s="27" t="n"/>
      <c r="G88" s="11" t="n"/>
    </row>
    <row r="89" ht="22" customHeight="1">
      <c r="A89" s="11" t="n"/>
      <c r="B89" s="27" t="n"/>
      <c r="C89" s="16" t="n"/>
      <c r="D89" s="11" t="n"/>
      <c r="E89" s="13" t="n"/>
      <c r="F89" s="27" t="n"/>
      <c r="G89" s="11" t="n"/>
    </row>
    <row r="90" ht="22" customHeight="1">
      <c r="A90" s="11" t="n"/>
      <c r="B90" s="27" t="n"/>
      <c r="C90" s="16" t="n"/>
      <c r="D90" s="11" t="n"/>
      <c r="E90" s="13" t="n"/>
      <c r="F90" s="27" t="n"/>
      <c r="G90" s="11" t="n"/>
    </row>
    <row r="91" ht="22" customHeight="1">
      <c r="A91" s="11" t="n"/>
      <c r="B91" s="27" t="n"/>
      <c r="C91" s="16" t="n"/>
      <c r="D91" s="11" t="n"/>
      <c r="E91" s="13" t="n"/>
      <c r="F91" s="27" t="n"/>
      <c r="G91" s="11" t="n"/>
    </row>
    <row r="92" ht="22" customHeight="1">
      <c r="A92" s="11" t="n"/>
      <c r="B92" s="27" t="n"/>
      <c r="C92" s="16" t="n"/>
      <c r="D92" s="11" t="n"/>
      <c r="E92" s="13" t="n"/>
      <c r="F92" s="27" t="n"/>
      <c r="G92" s="11" t="n"/>
    </row>
    <row r="93" ht="22" customHeight="1">
      <c r="A93" s="11" t="n"/>
      <c r="B93" s="27" t="n"/>
      <c r="C93" s="16" t="n"/>
      <c r="D93" s="11" t="n"/>
      <c r="E93" s="13" t="n"/>
      <c r="F93" s="27" t="n"/>
      <c r="G93" s="11" t="n"/>
    </row>
    <row r="94" ht="22" customHeight="1">
      <c r="A94" s="11" t="n"/>
      <c r="B94" s="27" t="n"/>
      <c r="C94" s="16" t="n"/>
      <c r="D94" s="11" t="n"/>
      <c r="E94" s="13" t="n"/>
      <c r="F94" s="27" t="n"/>
      <c r="G94" s="11" t="n"/>
    </row>
    <row r="95" ht="22" customHeight="1">
      <c r="A95" s="11" t="n"/>
      <c r="B95" s="27" t="n"/>
      <c r="C95" s="16" t="n"/>
      <c r="D95" s="11" t="n"/>
      <c r="E95" s="13" t="n"/>
      <c r="F95" s="27" t="n"/>
      <c r="G95" s="11" t="n"/>
    </row>
    <row r="96" ht="22" customHeight="1">
      <c r="A96" s="11" t="n"/>
      <c r="B96" s="27" t="n"/>
      <c r="C96" s="16" t="n"/>
      <c r="D96" s="11" t="n"/>
      <c r="E96" s="13" t="n"/>
      <c r="F96" s="27" t="n"/>
      <c r="G96" s="11" t="n"/>
    </row>
    <row r="97" ht="22" customHeight="1">
      <c r="A97" s="11" t="n"/>
      <c r="B97" s="27" t="n"/>
      <c r="C97" s="16" t="n"/>
      <c r="D97" s="11" t="n"/>
      <c r="E97" s="13" t="n"/>
      <c r="F97" s="27" t="n"/>
      <c r="G97" s="11" t="n"/>
    </row>
    <row r="98" ht="22" customHeight="1">
      <c r="A98" s="11" t="n"/>
      <c r="B98" s="27" t="n"/>
      <c r="C98" s="16" t="n"/>
      <c r="D98" s="11" t="n"/>
      <c r="E98" s="13" t="n"/>
      <c r="F98" s="27" t="n"/>
      <c r="G98" s="11" t="n"/>
    </row>
    <row r="99" ht="22" customHeight="1">
      <c r="A99" s="11" t="n"/>
      <c r="B99" s="27" t="n"/>
      <c r="C99" s="16" t="n"/>
      <c r="D99" s="11" t="n"/>
      <c r="E99" s="13" t="n"/>
      <c r="F99" s="27" t="n"/>
      <c r="G99" s="11" t="n"/>
    </row>
    <row r="100" ht="22" customHeight="1">
      <c r="A100" s="11" t="n"/>
      <c r="B100" s="27" t="n"/>
      <c r="C100" s="16" t="n"/>
      <c r="D100" s="11" t="n"/>
      <c r="E100" s="13" t="n"/>
      <c r="F100" s="27" t="n"/>
      <c r="G100" s="11" t="n"/>
    </row>
    <row r="101" ht="22" customHeight="1">
      <c r="A101" s="11" t="n"/>
      <c r="B101" s="27" t="n"/>
      <c r="C101" s="16" t="n"/>
      <c r="D101" s="11" t="n"/>
      <c r="E101" s="13" t="n"/>
      <c r="F101" s="27" t="n"/>
      <c r="G101" s="11" t="n"/>
    </row>
    <row r="102" ht="22" customHeight="1">
      <c r="A102" s="11" t="n"/>
      <c r="B102" s="27" t="n"/>
      <c r="C102" s="16" t="n"/>
      <c r="D102" s="11" t="n"/>
      <c r="E102" s="13" t="n"/>
      <c r="F102" s="27" t="n"/>
      <c r="G102" s="11" t="n"/>
    </row>
    <row r="103" ht="22" customHeight="1">
      <c r="A103" s="11" t="n"/>
      <c r="B103" s="27" t="n"/>
      <c r="C103" s="16" t="n"/>
      <c r="D103" s="11" t="n"/>
      <c r="E103" s="13" t="n"/>
      <c r="F103" s="27" t="n"/>
      <c r="G103" s="11" t="n"/>
    </row>
    <row r="104" ht="22" customHeight="1">
      <c r="A104" s="11" t="n"/>
      <c r="B104" s="27" t="n"/>
      <c r="C104" s="16" t="n"/>
      <c r="D104" s="11" t="n"/>
      <c r="E104" s="13" t="n"/>
      <c r="F104" s="27" t="n"/>
      <c r="G104" s="11" t="n"/>
    </row>
    <row r="105" ht="22" customHeight="1">
      <c r="A105" s="11" t="n"/>
      <c r="B105" s="27" t="n"/>
      <c r="C105" s="16" t="n"/>
      <c r="D105" s="11" t="n"/>
      <c r="E105" s="13" t="n"/>
      <c r="F105" s="27" t="n"/>
      <c r="G105" s="11" t="n"/>
    </row>
  </sheetData>
  <mergeCells count="1">
    <mergeCell ref="A1:G1"/>
  </mergeCells>
  <conditionalFormatting sqref="A6:G105">
    <cfRule type="expression" priority="1" dxfId="1">
      <formula>$E6=INDIRECT("'Premissas'!$I$15")</formula>
    </cfRule>
  </conditionalFormatting>
  <conditionalFormatting sqref="F6:F105">
    <cfRule type="expression" priority="2" dxfId="2">
      <formula>AND($F6&lt;&gt;"",$F6&lt;TODAY(),$E6&lt;&gt;INDIRECT("'Premissas'!$I$17"))</formula>
    </cfRule>
  </conditionalFormatting>
  <dataValidations count="4">
    <dataValidation sqref="B6:B105" showDropDown="0" showInputMessage="0" showErrorMessage="0" allowBlank="0" errorTitle="Período inválido" error="Informe o primeiro dia do período dentro dos limites definidos." type="custom">
      <formula1>OR(B6="",AND(ISNUMBER(B6),DAY(B6)=1,B6&gt;=INDIRECT("'Premissas'!$I$6"),B6&lt;=INDIRECT("'Premissas'!$I$7")))</formula1>
    </dataValidation>
    <dataValidation sqref="C6:C105" showDropDown="0" showInputMessage="0" showErrorMessage="0" allowBlank="0" errorTitle="Valor inválido" error="Informe um valor entre zero e o limite definido nas premissas." type="decimal" operator="between">
      <formula1>0</formula1>
      <formula2>INDIRECT("'Premissas'!$I$8")</formula2>
    </dataValidation>
    <dataValidation sqref="E6:E105" showDropDown="0" showInputMessage="0" showErrorMessage="0" allowBlank="0" errorTitle="Situação inválida" error="Selecione uma situação prevista nas premissas." type="list">
      <formula1>INDIRECT("'Premissas'!$I$15:$I$17")</formula1>
    </dataValidation>
    <dataValidation sqref="F6:F105" showDropDown="0" showInputMessage="0" showErrorMessage="0" allowBlank="0" errorTitle="Data inválida" error="Informe uma data dentro dos limites definidos nas premissas." type="date" operator="between">
      <formula1>INDIRECT("'Premissas'!$I$6")</formula1>
      <formula2>INDIRECT("'Premissas'!$I$7")</formula2>
    </dataValidation>
  </dataValidations>
  <pageMargins left="0.25" right="0.25" top="0.5" bottom="0.5" header="0.5" footer="0.5"/>
  <pageSetup fitToHeight="0" fitToWidth="1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tabColor rgb="002F7D5B"/>
    <outlinePr summaryBelow="1" summaryRight="1"/>
    <pageSetUpPr fitToPage="1"/>
  </sheetPr>
  <dimension ref="A1:J105"/>
  <sheetViews>
    <sheetView showGridLines="0" zoomScale="9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32" customWidth="1" min="1" max="1"/>
    <col width="14" customWidth="1" min="2" max="2"/>
    <col width="13" customWidth="1" min="3" max="3"/>
    <col width="20" customWidth="1" min="4" max="4"/>
    <col width="14" customWidth="1" min="5" max="5"/>
    <col width="19" customWidth="1" min="6" max="6"/>
    <col width="25" customWidth="1" min="7" max="7"/>
    <col width="24" customWidth="1" min="8" max="8"/>
    <col width="14" customWidth="1" min="9" max="9"/>
    <col width="43" customWidth="1" min="10" max="10"/>
  </cols>
  <sheetData>
    <row r="1" ht="29" customHeight="1">
      <c r="A1" s="1" t="inlineStr">
        <is>
          <t>Rateio por unidade</t>
        </is>
      </c>
      <c r="B1" s="25" t="n"/>
      <c r="C1" s="25" t="n"/>
      <c r="D1" s="25" t="n"/>
      <c r="E1" s="25" t="n"/>
      <c r="F1" s="25" t="n"/>
      <c r="G1" s="25" t="n"/>
      <c r="H1" s="25" t="n"/>
      <c r="I1" s="25" t="n"/>
      <c r="J1" s="26" t="n"/>
    </row>
    <row r="2">
      <c r="A2" s="7" t="inlineStr">
        <is>
          <t>Preencha condomínio, unidade, período e vencimento; os demais campos são calculados.</t>
        </is>
      </c>
    </row>
    <row r="3">
      <c r="A3" s="7" t="inlineStr">
        <is>
          <t>Situações de conferência indicam necessidade de revisão humana dos cadastros ou das frações.</t>
        </is>
      </c>
    </row>
    <row r="4"/>
    <row r="5" ht="31" customHeight="1">
      <c r="A5" s="8" t="inlineStr">
        <is>
          <t>Condomínio</t>
        </is>
      </c>
      <c r="B5" s="8" t="inlineStr">
        <is>
          <t>Unidade</t>
        </is>
      </c>
      <c r="C5" s="8" t="inlineStr">
        <is>
          <t>Período</t>
        </is>
      </c>
      <c r="D5" s="8" t="inlineStr">
        <is>
          <t>Total ordinário (R$)</t>
        </is>
      </c>
      <c r="E5" s="8" t="inlineStr">
        <is>
          <t>Fração (%)</t>
        </is>
      </c>
      <c r="F5" s="8" t="inlineStr">
        <is>
          <t>Valor rateado (R$)</t>
        </is>
      </c>
      <c r="G5" s="8" t="inlineStr">
        <is>
          <t>Responsável</t>
        </is>
      </c>
      <c r="H5" s="8" t="inlineStr">
        <is>
          <t>Situação</t>
        </is>
      </c>
      <c r="I5" s="8" t="inlineStr">
        <is>
          <t>Vencimento</t>
        </is>
      </c>
      <c r="J5" s="8" t="inlineStr">
        <is>
          <t>Observações</t>
        </is>
      </c>
    </row>
    <row r="6" ht="22" customHeight="1">
      <c r="A6" s="11" t="inlineStr">
        <is>
          <t>Condomínio Fictício Ipê Azul</t>
        </is>
      </c>
      <c r="B6" s="11" t="inlineStr">
        <is>
          <t>IA-101</t>
        </is>
      </c>
      <c r="C6" s="27" t="n">
        <v>46266</v>
      </c>
      <c r="D6" s="17">
        <f>IF(OR(A6="",C6=""),"",IF(COUNTIFS(Despesas!$A$6:$A$105,A6,Despesas!$B$6:$B$105,C6,Despesas!$E$6:$E$105,Premissas!$I$16)=0,"",IFERROR(SUMIFS(Despesas!$C$6:$C$105,Despesas!$A$6:$A$105,A6,Despesas!$B$6:$B$105,C6,Despesas!$E$6:$E$105,Premissas!$I$16),"")))</f>
        <v/>
      </c>
      <c r="E6" s="18">
        <f>IF(OR(A6="",B6=""),"",IF(COUNTIFS(Premissas!$A$6:$A$105,A6,Premissas!$B$6:$B$105,B6,Premissas!$E$6:$E$105,Premissas!$I$11)=0,"",IFERROR(SUMIFS(Premissas!$C$6:$C$105,Premissas!$A$6:$A$105,A6,Premissas!$B$6:$B$105,B6,Premissas!$E$6:$E$105,Premissas!$I$11),"")))</f>
        <v/>
      </c>
      <c r="F6" s="17">
        <f>IF(OR(D6="",E6=""),"",IFERROR(D6*E6,""))</f>
        <v/>
      </c>
      <c r="G6" s="19">
        <f>IF(OR(A6="",B6=""),"",IFERROR(INDEX(Premissas!$D$6:$D$105,MATCH(1,INDEX((Premissas!$A$6:$A$105=A6)*(Premissas!$B$6:$B$105=B6)*(Premissas!$E$6:$E$105=Premissas!$I$11),0),0)),""))</f>
        <v/>
      </c>
      <c r="H6" s="20">
        <f>IF(COUNTA(A6:C6)+COUNTA(I6)=0,"",IF(OR(A6="",B6="",C6=""),"Conferir campos",IF(I6="","Conferir vencimento",IF(COUNTIFS(Premissas!$A$6:$A$105,A6,Premissas!$B$6:$B$105,B6,Premissas!$E$6:$E$105,Premissas!$I$11)&lt;&gt;1,"Conferir cadastro",IF(ABS(SUMIFS(Premissas!$C$6:$C$105,Premissas!$A$6:$A$105,A6,Premissas!$E$6:$E$105,Premissas!$I$11)-1)&gt;Premissas!$I$3,"Conferir frações",IF(D6="","Sem despesa conferida","Calculado"))))))</f>
        <v/>
      </c>
      <c r="I6" s="27" t="n">
        <v>46305</v>
      </c>
      <c r="J6" s="11" t="inlineStr">
        <is>
          <t>Exemplo fictício; conferir antes de utilizar.</t>
        </is>
      </c>
    </row>
    <row r="7" ht="22" customHeight="1">
      <c r="A7" s="11" t="inlineStr">
        <is>
          <t>Condomínio Fictício Ipê Azul</t>
        </is>
      </c>
      <c r="B7" s="11" t="inlineStr">
        <is>
          <t>IA-102</t>
        </is>
      </c>
      <c r="C7" s="27" t="n">
        <v>46266</v>
      </c>
      <c r="D7" s="21">
        <f>IF(OR(A7="",C7=""),"",IF(COUNTIFS(Despesas!$A$6:$A$105,A7,Despesas!$B$6:$B$105,C7,Despesas!$E$6:$E$105,Premissas!$I$16)=0,"",IFERROR(SUMIFS(Despesas!$C$6:$C$105,Despesas!$A$6:$A$105,A7,Despesas!$B$6:$B$105,C7,Despesas!$E$6:$E$105,Premissas!$I$16),"")))</f>
        <v/>
      </c>
      <c r="E7" s="22">
        <f>IF(OR(A7="",B7=""),"",IF(COUNTIFS(Premissas!$A$6:$A$105,A7,Premissas!$B$6:$B$105,B7,Premissas!$E$6:$E$105,Premissas!$I$11)=0,"",IFERROR(SUMIFS(Premissas!$C$6:$C$105,Premissas!$A$6:$A$105,A7,Premissas!$B$6:$B$105,B7,Premissas!$E$6:$E$105,Premissas!$I$11),"")))</f>
        <v/>
      </c>
      <c r="F7" s="21">
        <f>IF(OR(D7="",E7=""),"",IFERROR(D7*E7,""))</f>
        <v/>
      </c>
      <c r="G7" s="23">
        <f>IF(OR(A7="",B7=""),"",IFERROR(INDEX(Premissas!$D$6:$D$105,MATCH(1,INDEX((Premissas!$A$6:$A$105=A7)*(Premissas!$B$6:$B$105=B7)*(Premissas!$E$6:$E$105=Premissas!$I$11),0),0)),""))</f>
        <v/>
      </c>
      <c r="H7" s="24">
        <f>IF(COUNTA(A7:C7)+COUNTA(I7)=0,"",IF(OR(A7="",B7="",C7=""),"Conferir campos",IF(I7="","Conferir vencimento",IF(COUNTIFS(Premissas!$A$6:$A$105,A7,Premissas!$B$6:$B$105,B7,Premissas!$E$6:$E$105,Premissas!$I$11)&lt;&gt;1,"Conferir cadastro",IF(ABS(SUMIFS(Premissas!$C$6:$C$105,Premissas!$A$6:$A$105,A7,Premissas!$E$6:$E$105,Premissas!$I$11)-1)&gt;Premissas!$I$3,"Conferir frações",IF(D7="","Sem despesa conferida","Calculado"))))))</f>
        <v/>
      </c>
      <c r="I7" s="27" t="n">
        <v>46305</v>
      </c>
      <c r="J7" s="11" t="inlineStr">
        <is>
          <t>Exemplo fictício; conferir antes de utilizar.</t>
        </is>
      </c>
    </row>
    <row r="8" ht="22" customHeight="1">
      <c r="A8" s="11" t="inlineStr">
        <is>
          <t>Condomínio Fictício Ipê Azul</t>
        </is>
      </c>
      <c r="B8" s="11" t="inlineStr">
        <is>
          <t>IA-201</t>
        </is>
      </c>
      <c r="C8" s="27" t="n">
        <v>46266</v>
      </c>
      <c r="D8" s="17">
        <f>IF(OR(A8="",C8=""),"",IF(COUNTIFS(Despesas!$A$6:$A$105,A8,Despesas!$B$6:$B$105,C8,Despesas!$E$6:$E$105,Premissas!$I$16)=0,"",IFERROR(SUMIFS(Despesas!$C$6:$C$105,Despesas!$A$6:$A$105,A8,Despesas!$B$6:$B$105,C8,Despesas!$E$6:$E$105,Premissas!$I$16),"")))</f>
        <v/>
      </c>
      <c r="E8" s="18">
        <f>IF(OR(A8="",B8=""),"",IF(COUNTIFS(Premissas!$A$6:$A$105,A8,Premissas!$B$6:$B$105,B8,Premissas!$E$6:$E$105,Premissas!$I$11)=0,"",IFERROR(SUMIFS(Premissas!$C$6:$C$105,Premissas!$A$6:$A$105,A8,Premissas!$B$6:$B$105,B8,Premissas!$E$6:$E$105,Premissas!$I$11),"")))</f>
        <v/>
      </c>
      <c r="F8" s="17">
        <f>IF(OR(D8="",E8=""),"",IFERROR(D8*E8,""))</f>
        <v/>
      </c>
      <c r="G8" s="19">
        <f>IF(OR(A8="",B8=""),"",IFERROR(INDEX(Premissas!$D$6:$D$105,MATCH(1,INDEX((Premissas!$A$6:$A$105=A8)*(Premissas!$B$6:$B$105=B8)*(Premissas!$E$6:$E$105=Premissas!$I$11),0),0)),""))</f>
        <v/>
      </c>
      <c r="H8" s="20">
        <f>IF(COUNTA(A8:C8)+COUNTA(I8)=0,"",IF(OR(A8="",B8="",C8=""),"Conferir campos",IF(I8="","Conferir vencimento",IF(COUNTIFS(Premissas!$A$6:$A$105,A8,Premissas!$B$6:$B$105,B8,Premissas!$E$6:$E$105,Premissas!$I$11)&lt;&gt;1,"Conferir cadastro",IF(ABS(SUMIFS(Premissas!$C$6:$C$105,Premissas!$A$6:$A$105,A8,Premissas!$E$6:$E$105,Premissas!$I$11)-1)&gt;Premissas!$I$3,"Conferir frações",IF(D8="","Sem despesa conferida","Calculado"))))))</f>
        <v/>
      </c>
      <c r="I8" s="27" t="n">
        <v>46305</v>
      </c>
      <c r="J8" s="11" t="inlineStr">
        <is>
          <t>Exemplo fictício; conferir antes de utilizar.</t>
        </is>
      </c>
    </row>
    <row r="9" ht="22" customHeight="1">
      <c r="A9" s="11" t="inlineStr">
        <is>
          <t>Condomínio Fictício Ipê Azul</t>
        </is>
      </c>
      <c r="B9" s="11" t="inlineStr">
        <is>
          <t>IA-202</t>
        </is>
      </c>
      <c r="C9" s="27" t="n">
        <v>46266</v>
      </c>
      <c r="D9" s="21">
        <f>IF(OR(A9="",C9=""),"",IF(COUNTIFS(Despesas!$A$6:$A$105,A9,Despesas!$B$6:$B$105,C9,Despesas!$E$6:$E$105,Premissas!$I$16)=0,"",IFERROR(SUMIFS(Despesas!$C$6:$C$105,Despesas!$A$6:$A$105,A9,Despesas!$B$6:$B$105,C9,Despesas!$E$6:$E$105,Premissas!$I$16),"")))</f>
        <v/>
      </c>
      <c r="E9" s="22">
        <f>IF(OR(A9="",B9=""),"",IF(COUNTIFS(Premissas!$A$6:$A$105,A9,Premissas!$B$6:$B$105,B9,Premissas!$E$6:$E$105,Premissas!$I$11)=0,"",IFERROR(SUMIFS(Premissas!$C$6:$C$105,Premissas!$A$6:$A$105,A9,Premissas!$B$6:$B$105,B9,Premissas!$E$6:$E$105,Premissas!$I$11),"")))</f>
        <v/>
      </c>
      <c r="F9" s="21">
        <f>IF(OR(D9="",E9=""),"",IFERROR(D9*E9,""))</f>
        <v/>
      </c>
      <c r="G9" s="23">
        <f>IF(OR(A9="",B9=""),"",IFERROR(INDEX(Premissas!$D$6:$D$105,MATCH(1,INDEX((Premissas!$A$6:$A$105=A9)*(Premissas!$B$6:$B$105=B9)*(Premissas!$E$6:$E$105=Premissas!$I$11),0),0)),""))</f>
        <v/>
      </c>
      <c r="H9" s="24">
        <f>IF(COUNTA(A9:C9)+COUNTA(I9)=0,"",IF(OR(A9="",B9="",C9=""),"Conferir campos",IF(I9="","Conferir vencimento",IF(COUNTIFS(Premissas!$A$6:$A$105,A9,Premissas!$B$6:$B$105,B9,Premissas!$E$6:$E$105,Premissas!$I$11)&lt;&gt;1,"Conferir cadastro",IF(ABS(SUMIFS(Premissas!$C$6:$C$105,Premissas!$A$6:$A$105,A9,Premissas!$E$6:$E$105,Premissas!$I$11)-1)&gt;Premissas!$I$3,"Conferir frações",IF(D9="","Sem despesa conferida","Calculado"))))))</f>
        <v/>
      </c>
      <c r="I9" s="27" t="n">
        <v>46305</v>
      </c>
      <c r="J9" s="11" t="inlineStr">
        <is>
          <t>Exemplo fictício; conferir antes de utilizar.</t>
        </is>
      </c>
    </row>
    <row r="10" ht="22" customHeight="1">
      <c r="A10" s="11" t="inlineStr">
        <is>
          <t>Condomínio Fictício Ipê Azul</t>
        </is>
      </c>
      <c r="B10" s="11" t="inlineStr">
        <is>
          <t>IA-301</t>
        </is>
      </c>
      <c r="C10" s="27" t="n">
        <v>46266</v>
      </c>
      <c r="D10" s="17">
        <f>IF(OR(A10="",C10=""),"",IF(COUNTIFS(Despesas!$A$6:$A$105,A10,Despesas!$B$6:$B$105,C10,Despesas!$E$6:$E$105,Premissas!$I$16)=0,"",IFERROR(SUMIFS(Despesas!$C$6:$C$105,Despesas!$A$6:$A$105,A10,Despesas!$B$6:$B$105,C10,Despesas!$E$6:$E$105,Premissas!$I$16),"")))</f>
        <v/>
      </c>
      <c r="E10" s="18">
        <f>IF(OR(A10="",B10=""),"",IF(COUNTIFS(Premissas!$A$6:$A$105,A10,Premissas!$B$6:$B$105,B10,Premissas!$E$6:$E$105,Premissas!$I$11)=0,"",IFERROR(SUMIFS(Premissas!$C$6:$C$105,Premissas!$A$6:$A$105,A10,Premissas!$B$6:$B$105,B10,Premissas!$E$6:$E$105,Premissas!$I$11),"")))</f>
        <v/>
      </c>
      <c r="F10" s="17">
        <f>IF(OR(D10="",E10=""),"",IFERROR(D10*E10,""))</f>
        <v/>
      </c>
      <c r="G10" s="19">
        <f>IF(OR(A10="",B10=""),"",IFERROR(INDEX(Premissas!$D$6:$D$105,MATCH(1,INDEX((Premissas!$A$6:$A$105=A10)*(Premissas!$B$6:$B$105=B10)*(Premissas!$E$6:$E$105=Premissas!$I$11),0),0)),""))</f>
        <v/>
      </c>
      <c r="H10" s="20">
        <f>IF(COUNTA(A10:C10)+COUNTA(I10)=0,"",IF(OR(A10="",B10="",C10=""),"Conferir campos",IF(I10="","Conferir vencimento",IF(COUNTIFS(Premissas!$A$6:$A$105,A10,Premissas!$B$6:$B$105,B10,Premissas!$E$6:$E$105,Premissas!$I$11)&lt;&gt;1,"Conferir cadastro",IF(ABS(SUMIFS(Premissas!$C$6:$C$105,Premissas!$A$6:$A$105,A10,Premissas!$E$6:$E$105,Premissas!$I$11)-1)&gt;Premissas!$I$3,"Conferir frações",IF(D10="","Sem despesa conferida","Calculado"))))))</f>
        <v/>
      </c>
      <c r="I10" s="27" t="n">
        <v>46305</v>
      </c>
      <c r="J10" s="11" t="inlineStr">
        <is>
          <t>Exemplo fictício; conferir antes de utilizar.</t>
        </is>
      </c>
    </row>
    <row r="11" ht="22" customHeight="1">
      <c r="A11" s="11" t="inlineStr">
        <is>
          <t>Condomínio Fictício Ipê Azul</t>
        </is>
      </c>
      <c r="B11" s="11" t="inlineStr">
        <is>
          <t>IA-302</t>
        </is>
      </c>
      <c r="C11" s="27" t="n">
        <v>46266</v>
      </c>
      <c r="D11" s="21">
        <f>IF(OR(A11="",C11=""),"",IF(COUNTIFS(Despesas!$A$6:$A$105,A11,Despesas!$B$6:$B$105,C11,Despesas!$E$6:$E$105,Premissas!$I$16)=0,"",IFERROR(SUMIFS(Despesas!$C$6:$C$105,Despesas!$A$6:$A$105,A11,Despesas!$B$6:$B$105,C11,Despesas!$E$6:$E$105,Premissas!$I$16),"")))</f>
        <v/>
      </c>
      <c r="E11" s="22">
        <f>IF(OR(A11="",B11=""),"",IF(COUNTIFS(Premissas!$A$6:$A$105,A11,Premissas!$B$6:$B$105,B11,Premissas!$E$6:$E$105,Premissas!$I$11)=0,"",IFERROR(SUMIFS(Premissas!$C$6:$C$105,Premissas!$A$6:$A$105,A11,Premissas!$B$6:$B$105,B11,Premissas!$E$6:$E$105,Premissas!$I$11),"")))</f>
        <v/>
      </c>
      <c r="F11" s="21">
        <f>IF(OR(D11="",E11=""),"",IFERROR(D11*E11,""))</f>
        <v/>
      </c>
      <c r="G11" s="23">
        <f>IF(OR(A11="",B11=""),"",IFERROR(INDEX(Premissas!$D$6:$D$105,MATCH(1,INDEX((Premissas!$A$6:$A$105=A11)*(Premissas!$B$6:$B$105=B11)*(Premissas!$E$6:$E$105=Premissas!$I$11),0),0)),""))</f>
        <v/>
      </c>
      <c r="H11" s="24">
        <f>IF(COUNTA(A11:C11)+COUNTA(I11)=0,"",IF(OR(A11="",B11="",C11=""),"Conferir campos",IF(I11="","Conferir vencimento",IF(COUNTIFS(Premissas!$A$6:$A$105,A11,Premissas!$B$6:$B$105,B11,Premissas!$E$6:$E$105,Premissas!$I$11)&lt;&gt;1,"Conferir cadastro",IF(ABS(SUMIFS(Premissas!$C$6:$C$105,Premissas!$A$6:$A$105,A11,Premissas!$E$6:$E$105,Premissas!$I$11)-1)&gt;Premissas!$I$3,"Conferir frações",IF(D11="","Sem despesa conferida","Calculado"))))))</f>
        <v/>
      </c>
      <c r="I11" s="27" t="n">
        <v>46305</v>
      </c>
      <c r="J11" s="11" t="inlineStr">
        <is>
          <t>Exemplo fictício; conferir antes de utilizar.</t>
        </is>
      </c>
    </row>
    <row r="12" ht="22" customHeight="1">
      <c r="A12" s="11" t="inlineStr">
        <is>
          <t>Condomínio Fictício Ipê Azul</t>
        </is>
      </c>
      <c r="B12" s="11" t="inlineStr">
        <is>
          <t>IA-401</t>
        </is>
      </c>
      <c r="C12" s="27" t="n">
        <v>46266</v>
      </c>
      <c r="D12" s="17">
        <f>IF(OR(A12="",C12=""),"",IF(COUNTIFS(Despesas!$A$6:$A$105,A12,Despesas!$B$6:$B$105,C12,Despesas!$E$6:$E$105,Premissas!$I$16)=0,"",IFERROR(SUMIFS(Despesas!$C$6:$C$105,Despesas!$A$6:$A$105,A12,Despesas!$B$6:$B$105,C12,Despesas!$E$6:$E$105,Premissas!$I$16),"")))</f>
        <v/>
      </c>
      <c r="E12" s="18">
        <f>IF(OR(A12="",B12=""),"",IF(COUNTIFS(Premissas!$A$6:$A$105,A12,Premissas!$B$6:$B$105,B12,Premissas!$E$6:$E$105,Premissas!$I$11)=0,"",IFERROR(SUMIFS(Premissas!$C$6:$C$105,Premissas!$A$6:$A$105,A12,Premissas!$B$6:$B$105,B12,Premissas!$E$6:$E$105,Premissas!$I$11),"")))</f>
        <v/>
      </c>
      <c r="F12" s="17">
        <f>IF(OR(D12="",E12=""),"",IFERROR(D12*E12,""))</f>
        <v/>
      </c>
      <c r="G12" s="19">
        <f>IF(OR(A12="",B12=""),"",IFERROR(INDEX(Premissas!$D$6:$D$105,MATCH(1,INDEX((Premissas!$A$6:$A$105=A12)*(Premissas!$B$6:$B$105=B12)*(Premissas!$E$6:$E$105=Premissas!$I$11),0),0)),""))</f>
        <v/>
      </c>
      <c r="H12" s="20">
        <f>IF(COUNTA(A12:C12)+COUNTA(I12)=0,"",IF(OR(A12="",B12="",C12=""),"Conferir campos",IF(I12="","Conferir vencimento",IF(COUNTIFS(Premissas!$A$6:$A$105,A12,Premissas!$B$6:$B$105,B12,Premissas!$E$6:$E$105,Premissas!$I$11)&lt;&gt;1,"Conferir cadastro",IF(ABS(SUMIFS(Premissas!$C$6:$C$105,Premissas!$A$6:$A$105,A12,Premissas!$E$6:$E$105,Premissas!$I$11)-1)&gt;Premissas!$I$3,"Conferir frações",IF(D12="","Sem despesa conferida","Calculado"))))))</f>
        <v/>
      </c>
      <c r="I12" s="27" t="n">
        <v>46305</v>
      </c>
      <c r="J12" s="11" t="inlineStr">
        <is>
          <t>Exemplo fictício; conferir antes de utilizar.</t>
        </is>
      </c>
    </row>
    <row r="13" ht="22" customHeight="1">
      <c r="A13" s="11" t="inlineStr">
        <is>
          <t>Condomínio Fictício Ipê Azul</t>
        </is>
      </c>
      <c r="B13" s="11" t="inlineStr">
        <is>
          <t>IA-402</t>
        </is>
      </c>
      <c r="C13" s="27" t="n">
        <v>46266</v>
      </c>
      <c r="D13" s="21">
        <f>IF(OR(A13="",C13=""),"",IF(COUNTIFS(Despesas!$A$6:$A$105,A13,Despesas!$B$6:$B$105,C13,Despesas!$E$6:$E$105,Premissas!$I$16)=0,"",IFERROR(SUMIFS(Despesas!$C$6:$C$105,Despesas!$A$6:$A$105,A13,Despesas!$B$6:$B$105,C13,Despesas!$E$6:$E$105,Premissas!$I$16),"")))</f>
        <v/>
      </c>
      <c r="E13" s="22">
        <f>IF(OR(A13="",B13=""),"",IF(COUNTIFS(Premissas!$A$6:$A$105,A13,Premissas!$B$6:$B$105,B13,Premissas!$E$6:$E$105,Premissas!$I$11)=0,"",IFERROR(SUMIFS(Premissas!$C$6:$C$105,Premissas!$A$6:$A$105,A13,Premissas!$B$6:$B$105,B13,Premissas!$E$6:$E$105,Premissas!$I$11),"")))</f>
        <v/>
      </c>
      <c r="F13" s="21">
        <f>IF(OR(D13="",E13=""),"",IFERROR(D13*E13,""))</f>
        <v/>
      </c>
      <c r="G13" s="23">
        <f>IF(OR(A13="",B13=""),"",IFERROR(INDEX(Premissas!$D$6:$D$105,MATCH(1,INDEX((Premissas!$A$6:$A$105=A13)*(Premissas!$B$6:$B$105=B13)*(Premissas!$E$6:$E$105=Premissas!$I$11),0),0)),""))</f>
        <v/>
      </c>
      <c r="H13" s="24">
        <f>IF(COUNTA(A13:C13)+COUNTA(I13)=0,"",IF(OR(A13="",B13="",C13=""),"Conferir campos",IF(I13="","Conferir vencimento",IF(COUNTIFS(Premissas!$A$6:$A$105,A13,Premissas!$B$6:$B$105,B13,Premissas!$E$6:$E$105,Premissas!$I$11)&lt;&gt;1,"Conferir cadastro",IF(ABS(SUMIFS(Premissas!$C$6:$C$105,Premissas!$A$6:$A$105,A13,Premissas!$E$6:$E$105,Premissas!$I$11)-1)&gt;Premissas!$I$3,"Conferir frações",IF(D13="","Sem despesa conferida","Calculado"))))))</f>
        <v/>
      </c>
      <c r="I13" s="27" t="n">
        <v>46305</v>
      </c>
      <c r="J13" s="11" t="inlineStr">
        <is>
          <t>Exemplo fictício; conferir antes de utilizar.</t>
        </is>
      </c>
    </row>
    <row r="14" ht="22" customHeight="1">
      <c r="A14" s="11" t="inlineStr">
        <is>
          <t>Condomínio Fictício Ipê Azul</t>
        </is>
      </c>
      <c r="B14" s="11" t="inlineStr">
        <is>
          <t>IA-501</t>
        </is>
      </c>
      <c r="C14" s="27" t="n">
        <v>46266</v>
      </c>
      <c r="D14" s="17">
        <f>IF(OR(A14="",C14=""),"",IF(COUNTIFS(Despesas!$A$6:$A$105,A14,Despesas!$B$6:$B$105,C14,Despesas!$E$6:$E$105,Premissas!$I$16)=0,"",IFERROR(SUMIFS(Despesas!$C$6:$C$105,Despesas!$A$6:$A$105,A14,Despesas!$B$6:$B$105,C14,Despesas!$E$6:$E$105,Premissas!$I$16),"")))</f>
        <v/>
      </c>
      <c r="E14" s="18">
        <f>IF(OR(A14="",B14=""),"",IF(COUNTIFS(Premissas!$A$6:$A$105,A14,Premissas!$B$6:$B$105,B14,Premissas!$E$6:$E$105,Premissas!$I$11)=0,"",IFERROR(SUMIFS(Premissas!$C$6:$C$105,Premissas!$A$6:$A$105,A14,Premissas!$B$6:$B$105,B14,Premissas!$E$6:$E$105,Premissas!$I$11),"")))</f>
        <v/>
      </c>
      <c r="F14" s="17">
        <f>IF(OR(D14="",E14=""),"",IFERROR(D14*E14,""))</f>
        <v/>
      </c>
      <c r="G14" s="19">
        <f>IF(OR(A14="",B14=""),"",IFERROR(INDEX(Premissas!$D$6:$D$105,MATCH(1,INDEX((Premissas!$A$6:$A$105=A14)*(Premissas!$B$6:$B$105=B14)*(Premissas!$E$6:$E$105=Premissas!$I$11),0),0)),""))</f>
        <v/>
      </c>
      <c r="H14" s="20">
        <f>IF(COUNTA(A14:C14)+COUNTA(I14)=0,"",IF(OR(A14="",B14="",C14=""),"Conferir campos",IF(I14="","Conferir vencimento",IF(COUNTIFS(Premissas!$A$6:$A$105,A14,Premissas!$B$6:$B$105,B14,Premissas!$E$6:$E$105,Premissas!$I$11)&lt;&gt;1,"Conferir cadastro",IF(ABS(SUMIFS(Premissas!$C$6:$C$105,Premissas!$A$6:$A$105,A14,Premissas!$E$6:$E$105,Premissas!$I$11)-1)&gt;Premissas!$I$3,"Conferir frações",IF(D14="","Sem despesa conferida","Calculado"))))))</f>
        <v/>
      </c>
      <c r="I14" s="27" t="n">
        <v>46305</v>
      </c>
      <c r="J14" s="11" t="inlineStr">
        <is>
          <t>Exemplo fictício; conferir antes de utilizar.</t>
        </is>
      </c>
    </row>
    <row r="15" ht="22" customHeight="1">
      <c r="A15" s="11" t="inlineStr">
        <is>
          <t>Condomínio Fictício Ipê Azul</t>
        </is>
      </c>
      <c r="B15" s="11" t="inlineStr">
        <is>
          <t>IA-502</t>
        </is>
      </c>
      <c r="C15" s="27" t="n">
        <v>46266</v>
      </c>
      <c r="D15" s="21">
        <f>IF(OR(A15="",C15=""),"",IF(COUNTIFS(Despesas!$A$6:$A$105,A15,Despesas!$B$6:$B$105,C15,Despesas!$E$6:$E$105,Premissas!$I$16)=0,"",IFERROR(SUMIFS(Despesas!$C$6:$C$105,Despesas!$A$6:$A$105,A15,Despesas!$B$6:$B$105,C15,Despesas!$E$6:$E$105,Premissas!$I$16),"")))</f>
        <v/>
      </c>
      <c r="E15" s="22">
        <f>IF(OR(A15="",B15=""),"",IF(COUNTIFS(Premissas!$A$6:$A$105,A15,Premissas!$B$6:$B$105,B15,Premissas!$E$6:$E$105,Premissas!$I$11)=0,"",IFERROR(SUMIFS(Premissas!$C$6:$C$105,Premissas!$A$6:$A$105,A15,Premissas!$B$6:$B$105,B15,Premissas!$E$6:$E$105,Premissas!$I$11),"")))</f>
        <v/>
      </c>
      <c r="F15" s="21">
        <f>IF(OR(D15="",E15=""),"",IFERROR(D15*E15,""))</f>
        <v/>
      </c>
      <c r="G15" s="23">
        <f>IF(OR(A15="",B15=""),"",IFERROR(INDEX(Premissas!$D$6:$D$105,MATCH(1,INDEX((Premissas!$A$6:$A$105=A15)*(Premissas!$B$6:$B$105=B15)*(Premissas!$E$6:$E$105=Premissas!$I$11),0),0)),""))</f>
        <v/>
      </c>
      <c r="H15" s="24">
        <f>IF(COUNTA(A15:C15)+COUNTA(I15)=0,"",IF(OR(A15="",B15="",C15=""),"Conferir campos",IF(I15="","Conferir vencimento",IF(COUNTIFS(Premissas!$A$6:$A$105,A15,Premissas!$B$6:$B$105,B15,Premissas!$E$6:$E$105,Premissas!$I$11)&lt;&gt;1,"Conferir cadastro",IF(ABS(SUMIFS(Premissas!$C$6:$C$105,Premissas!$A$6:$A$105,A15,Premissas!$E$6:$E$105,Premissas!$I$11)-1)&gt;Premissas!$I$3,"Conferir frações",IF(D15="","Sem despesa conferida","Calculado"))))))</f>
        <v/>
      </c>
      <c r="I15" s="27" t="n">
        <v>46305</v>
      </c>
      <c r="J15" s="11" t="inlineStr">
        <is>
          <t>Exemplo fictício; conferir antes de utilizar.</t>
        </is>
      </c>
    </row>
    <row r="16" ht="22" customHeight="1">
      <c r="A16" s="11" t="n"/>
      <c r="B16" s="11" t="n"/>
      <c r="C16" s="27" t="n"/>
      <c r="D16" s="17">
        <f>IF(OR(A16="",C16=""),"",IF(COUNTIFS(Despesas!$A$6:$A$105,A16,Despesas!$B$6:$B$105,C16,Despesas!$E$6:$E$105,Premissas!$I$16)=0,"",IFERROR(SUMIFS(Despesas!$C$6:$C$105,Despesas!$A$6:$A$105,A16,Despesas!$B$6:$B$105,C16,Despesas!$E$6:$E$105,Premissas!$I$16),"")))</f>
        <v/>
      </c>
      <c r="E16" s="18">
        <f>IF(OR(A16="",B16=""),"",IF(COUNTIFS(Premissas!$A$6:$A$105,A16,Premissas!$B$6:$B$105,B16,Premissas!$E$6:$E$105,Premissas!$I$11)=0,"",IFERROR(SUMIFS(Premissas!$C$6:$C$105,Premissas!$A$6:$A$105,A16,Premissas!$B$6:$B$105,B16,Premissas!$E$6:$E$105,Premissas!$I$11),"")))</f>
        <v/>
      </c>
      <c r="F16" s="17">
        <f>IF(OR(D16="",E16=""),"",IFERROR(D16*E16,""))</f>
        <v/>
      </c>
      <c r="G16" s="19">
        <f>IF(OR(A16="",B16=""),"",IFERROR(INDEX(Premissas!$D$6:$D$105,MATCH(1,INDEX((Premissas!$A$6:$A$105=A16)*(Premissas!$B$6:$B$105=B16)*(Premissas!$E$6:$E$105=Premissas!$I$11),0),0)),""))</f>
        <v/>
      </c>
      <c r="H16" s="20">
        <f>IF(COUNTA(A16:C16)+COUNTA(I16)=0,"",IF(OR(A16="",B16="",C16=""),"Conferir campos",IF(I16="","Conferir vencimento",IF(COUNTIFS(Premissas!$A$6:$A$105,A16,Premissas!$B$6:$B$105,B16,Premissas!$E$6:$E$105,Premissas!$I$11)&lt;&gt;1,"Conferir cadastro",IF(ABS(SUMIFS(Premissas!$C$6:$C$105,Premissas!$A$6:$A$105,A16,Premissas!$E$6:$E$105,Premissas!$I$11)-1)&gt;Premissas!$I$3,"Conferir frações",IF(D16="","Sem despesa conferida","Calculado"))))))</f>
        <v/>
      </c>
      <c r="I16" s="27" t="n"/>
      <c r="J16" s="11" t="n"/>
    </row>
    <row r="17" ht="22" customHeight="1">
      <c r="A17" s="11" t="n"/>
      <c r="B17" s="11" t="n"/>
      <c r="C17" s="27" t="n"/>
      <c r="D17" s="21">
        <f>IF(OR(A17="",C17=""),"",IF(COUNTIFS(Despesas!$A$6:$A$105,A17,Despesas!$B$6:$B$105,C17,Despesas!$E$6:$E$105,Premissas!$I$16)=0,"",IFERROR(SUMIFS(Despesas!$C$6:$C$105,Despesas!$A$6:$A$105,A17,Despesas!$B$6:$B$105,C17,Despesas!$E$6:$E$105,Premissas!$I$16),"")))</f>
        <v/>
      </c>
      <c r="E17" s="22">
        <f>IF(OR(A17="",B17=""),"",IF(COUNTIFS(Premissas!$A$6:$A$105,A17,Premissas!$B$6:$B$105,B17,Premissas!$E$6:$E$105,Premissas!$I$11)=0,"",IFERROR(SUMIFS(Premissas!$C$6:$C$105,Premissas!$A$6:$A$105,A17,Premissas!$B$6:$B$105,B17,Premissas!$E$6:$E$105,Premissas!$I$11),"")))</f>
        <v/>
      </c>
      <c r="F17" s="21">
        <f>IF(OR(D17="",E17=""),"",IFERROR(D17*E17,""))</f>
        <v/>
      </c>
      <c r="G17" s="23">
        <f>IF(OR(A17="",B17=""),"",IFERROR(INDEX(Premissas!$D$6:$D$105,MATCH(1,INDEX((Premissas!$A$6:$A$105=A17)*(Premissas!$B$6:$B$105=B17)*(Premissas!$E$6:$E$105=Premissas!$I$11),0),0)),""))</f>
        <v/>
      </c>
      <c r="H17" s="24">
        <f>IF(COUNTA(A17:C17)+COUNTA(I17)=0,"",IF(OR(A17="",B17="",C17=""),"Conferir campos",IF(I17="","Conferir vencimento",IF(COUNTIFS(Premissas!$A$6:$A$105,A17,Premissas!$B$6:$B$105,B17,Premissas!$E$6:$E$105,Premissas!$I$11)&lt;&gt;1,"Conferir cadastro",IF(ABS(SUMIFS(Premissas!$C$6:$C$105,Premissas!$A$6:$A$105,A17,Premissas!$E$6:$E$105,Premissas!$I$11)-1)&gt;Premissas!$I$3,"Conferir frações",IF(D17="","Sem despesa conferida","Calculado"))))))</f>
        <v/>
      </c>
      <c r="I17" s="27" t="n"/>
      <c r="J17" s="11" t="n"/>
    </row>
    <row r="18" ht="22" customHeight="1">
      <c r="A18" s="11" t="n"/>
      <c r="B18" s="11" t="n"/>
      <c r="C18" s="27" t="n"/>
      <c r="D18" s="17">
        <f>IF(OR(A18="",C18=""),"",IF(COUNTIFS(Despesas!$A$6:$A$105,A18,Despesas!$B$6:$B$105,C18,Despesas!$E$6:$E$105,Premissas!$I$16)=0,"",IFERROR(SUMIFS(Despesas!$C$6:$C$105,Despesas!$A$6:$A$105,A18,Despesas!$B$6:$B$105,C18,Despesas!$E$6:$E$105,Premissas!$I$16),"")))</f>
        <v/>
      </c>
      <c r="E18" s="18">
        <f>IF(OR(A18="",B18=""),"",IF(COUNTIFS(Premissas!$A$6:$A$105,A18,Premissas!$B$6:$B$105,B18,Premissas!$E$6:$E$105,Premissas!$I$11)=0,"",IFERROR(SUMIFS(Premissas!$C$6:$C$105,Premissas!$A$6:$A$105,A18,Premissas!$B$6:$B$105,B18,Premissas!$E$6:$E$105,Premissas!$I$11),"")))</f>
        <v/>
      </c>
      <c r="F18" s="17">
        <f>IF(OR(D18="",E18=""),"",IFERROR(D18*E18,""))</f>
        <v/>
      </c>
      <c r="G18" s="19">
        <f>IF(OR(A18="",B18=""),"",IFERROR(INDEX(Premissas!$D$6:$D$105,MATCH(1,INDEX((Premissas!$A$6:$A$105=A18)*(Premissas!$B$6:$B$105=B18)*(Premissas!$E$6:$E$105=Premissas!$I$11),0),0)),""))</f>
        <v/>
      </c>
      <c r="H18" s="20">
        <f>IF(COUNTA(A18:C18)+COUNTA(I18)=0,"",IF(OR(A18="",B18="",C18=""),"Conferir campos",IF(I18="","Conferir vencimento",IF(COUNTIFS(Premissas!$A$6:$A$105,A18,Premissas!$B$6:$B$105,B18,Premissas!$E$6:$E$105,Premissas!$I$11)&lt;&gt;1,"Conferir cadastro",IF(ABS(SUMIFS(Premissas!$C$6:$C$105,Premissas!$A$6:$A$105,A18,Premissas!$E$6:$E$105,Premissas!$I$11)-1)&gt;Premissas!$I$3,"Conferir frações",IF(D18="","Sem despesa conferida","Calculado"))))))</f>
        <v/>
      </c>
      <c r="I18" s="27" t="n"/>
      <c r="J18" s="11" t="n"/>
    </row>
    <row r="19" ht="22" customHeight="1">
      <c r="A19" s="11" t="n"/>
      <c r="B19" s="11" t="n"/>
      <c r="C19" s="27" t="n"/>
      <c r="D19" s="21">
        <f>IF(OR(A19="",C19=""),"",IF(COUNTIFS(Despesas!$A$6:$A$105,A19,Despesas!$B$6:$B$105,C19,Despesas!$E$6:$E$105,Premissas!$I$16)=0,"",IFERROR(SUMIFS(Despesas!$C$6:$C$105,Despesas!$A$6:$A$105,A19,Despesas!$B$6:$B$105,C19,Despesas!$E$6:$E$105,Premissas!$I$16),"")))</f>
        <v/>
      </c>
      <c r="E19" s="22">
        <f>IF(OR(A19="",B19=""),"",IF(COUNTIFS(Premissas!$A$6:$A$105,A19,Premissas!$B$6:$B$105,B19,Premissas!$E$6:$E$105,Premissas!$I$11)=0,"",IFERROR(SUMIFS(Premissas!$C$6:$C$105,Premissas!$A$6:$A$105,A19,Premissas!$B$6:$B$105,B19,Premissas!$E$6:$E$105,Premissas!$I$11),"")))</f>
        <v/>
      </c>
      <c r="F19" s="21">
        <f>IF(OR(D19="",E19=""),"",IFERROR(D19*E19,""))</f>
        <v/>
      </c>
      <c r="G19" s="23">
        <f>IF(OR(A19="",B19=""),"",IFERROR(INDEX(Premissas!$D$6:$D$105,MATCH(1,INDEX((Premissas!$A$6:$A$105=A19)*(Premissas!$B$6:$B$105=B19)*(Premissas!$E$6:$E$105=Premissas!$I$11),0),0)),""))</f>
        <v/>
      </c>
      <c r="H19" s="24">
        <f>IF(COUNTA(A19:C19)+COUNTA(I19)=0,"",IF(OR(A19="",B19="",C19=""),"Conferir campos",IF(I19="","Conferir vencimento",IF(COUNTIFS(Premissas!$A$6:$A$105,A19,Premissas!$B$6:$B$105,B19,Premissas!$E$6:$E$105,Premissas!$I$11)&lt;&gt;1,"Conferir cadastro",IF(ABS(SUMIFS(Premissas!$C$6:$C$105,Premissas!$A$6:$A$105,A19,Premissas!$E$6:$E$105,Premissas!$I$11)-1)&gt;Premissas!$I$3,"Conferir frações",IF(D19="","Sem despesa conferida","Calculado"))))))</f>
        <v/>
      </c>
      <c r="I19" s="27" t="n"/>
      <c r="J19" s="11" t="n"/>
    </row>
    <row r="20" ht="22" customHeight="1">
      <c r="A20" s="11" t="n"/>
      <c r="B20" s="11" t="n"/>
      <c r="C20" s="27" t="n"/>
      <c r="D20" s="17">
        <f>IF(OR(A20="",C20=""),"",IF(COUNTIFS(Despesas!$A$6:$A$105,A20,Despesas!$B$6:$B$105,C20,Despesas!$E$6:$E$105,Premissas!$I$16)=0,"",IFERROR(SUMIFS(Despesas!$C$6:$C$105,Despesas!$A$6:$A$105,A20,Despesas!$B$6:$B$105,C20,Despesas!$E$6:$E$105,Premissas!$I$16),"")))</f>
        <v/>
      </c>
      <c r="E20" s="18">
        <f>IF(OR(A20="",B20=""),"",IF(COUNTIFS(Premissas!$A$6:$A$105,A20,Premissas!$B$6:$B$105,B20,Premissas!$E$6:$E$105,Premissas!$I$11)=0,"",IFERROR(SUMIFS(Premissas!$C$6:$C$105,Premissas!$A$6:$A$105,A20,Premissas!$B$6:$B$105,B20,Premissas!$E$6:$E$105,Premissas!$I$11),"")))</f>
        <v/>
      </c>
      <c r="F20" s="17">
        <f>IF(OR(D20="",E20=""),"",IFERROR(D20*E20,""))</f>
        <v/>
      </c>
      <c r="G20" s="19">
        <f>IF(OR(A20="",B20=""),"",IFERROR(INDEX(Premissas!$D$6:$D$105,MATCH(1,INDEX((Premissas!$A$6:$A$105=A20)*(Premissas!$B$6:$B$105=B20)*(Premissas!$E$6:$E$105=Premissas!$I$11),0),0)),""))</f>
        <v/>
      </c>
      <c r="H20" s="20">
        <f>IF(COUNTA(A20:C20)+COUNTA(I20)=0,"",IF(OR(A20="",B20="",C20=""),"Conferir campos",IF(I20="","Conferir vencimento",IF(COUNTIFS(Premissas!$A$6:$A$105,A20,Premissas!$B$6:$B$105,B20,Premissas!$E$6:$E$105,Premissas!$I$11)&lt;&gt;1,"Conferir cadastro",IF(ABS(SUMIFS(Premissas!$C$6:$C$105,Premissas!$A$6:$A$105,A20,Premissas!$E$6:$E$105,Premissas!$I$11)-1)&gt;Premissas!$I$3,"Conferir frações",IF(D20="","Sem despesa conferida","Calculado"))))))</f>
        <v/>
      </c>
      <c r="I20" s="27" t="n"/>
      <c r="J20" s="11" t="n"/>
    </row>
    <row r="21" ht="22" customHeight="1">
      <c r="A21" s="11" t="n"/>
      <c r="B21" s="11" t="n"/>
      <c r="C21" s="27" t="n"/>
      <c r="D21" s="21">
        <f>IF(OR(A21="",C21=""),"",IF(COUNTIFS(Despesas!$A$6:$A$105,A21,Despesas!$B$6:$B$105,C21,Despesas!$E$6:$E$105,Premissas!$I$16)=0,"",IFERROR(SUMIFS(Despesas!$C$6:$C$105,Despesas!$A$6:$A$105,A21,Despesas!$B$6:$B$105,C21,Despesas!$E$6:$E$105,Premissas!$I$16),"")))</f>
        <v/>
      </c>
      <c r="E21" s="22">
        <f>IF(OR(A21="",B21=""),"",IF(COUNTIFS(Premissas!$A$6:$A$105,A21,Premissas!$B$6:$B$105,B21,Premissas!$E$6:$E$105,Premissas!$I$11)=0,"",IFERROR(SUMIFS(Premissas!$C$6:$C$105,Premissas!$A$6:$A$105,A21,Premissas!$B$6:$B$105,B21,Premissas!$E$6:$E$105,Premissas!$I$11),"")))</f>
        <v/>
      </c>
      <c r="F21" s="21">
        <f>IF(OR(D21="",E21=""),"",IFERROR(D21*E21,""))</f>
        <v/>
      </c>
      <c r="G21" s="23">
        <f>IF(OR(A21="",B21=""),"",IFERROR(INDEX(Premissas!$D$6:$D$105,MATCH(1,INDEX((Premissas!$A$6:$A$105=A21)*(Premissas!$B$6:$B$105=B21)*(Premissas!$E$6:$E$105=Premissas!$I$11),0),0)),""))</f>
        <v/>
      </c>
      <c r="H21" s="24">
        <f>IF(COUNTA(A21:C21)+COUNTA(I21)=0,"",IF(OR(A21="",B21="",C21=""),"Conferir campos",IF(I21="","Conferir vencimento",IF(COUNTIFS(Premissas!$A$6:$A$105,A21,Premissas!$B$6:$B$105,B21,Premissas!$E$6:$E$105,Premissas!$I$11)&lt;&gt;1,"Conferir cadastro",IF(ABS(SUMIFS(Premissas!$C$6:$C$105,Premissas!$A$6:$A$105,A21,Premissas!$E$6:$E$105,Premissas!$I$11)-1)&gt;Premissas!$I$3,"Conferir frações",IF(D21="","Sem despesa conferida","Calculado"))))))</f>
        <v/>
      </c>
      <c r="I21" s="27" t="n"/>
      <c r="J21" s="11" t="n"/>
    </row>
    <row r="22" ht="22" customHeight="1">
      <c r="A22" s="11" t="n"/>
      <c r="B22" s="11" t="n"/>
      <c r="C22" s="27" t="n"/>
      <c r="D22" s="17">
        <f>IF(OR(A22="",C22=""),"",IF(COUNTIFS(Despesas!$A$6:$A$105,A22,Despesas!$B$6:$B$105,C22,Despesas!$E$6:$E$105,Premissas!$I$16)=0,"",IFERROR(SUMIFS(Despesas!$C$6:$C$105,Despesas!$A$6:$A$105,A22,Despesas!$B$6:$B$105,C22,Despesas!$E$6:$E$105,Premissas!$I$16),"")))</f>
        <v/>
      </c>
      <c r="E22" s="18">
        <f>IF(OR(A22="",B22=""),"",IF(COUNTIFS(Premissas!$A$6:$A$105,A22,Premissas!$B$6:$B$105,B22,Premissas!$E$6:$E$105,Premissas!$I$11)=0,"",IFERROR(SUMIFS(Premissas!$C$6:$C$105,Premissas!$A$6:$A$105,A22,Premissas!$B$6:$B$105,B22,Premissas!$E$6:$E$105,Premissas!$I$11),"")))</f>
        <v/>
      </c>
      <c r="F22" s="17">
        <f>IF(OR(D22="",E22=""),"",IFERROR(D22*E22,""))</f>
        <v/>
      </c>
      <c r="G22" s="19">
        <f>IF(OR(A22="",B22=""),"",IFERROR(INDEX(Premissas!$D$6:$D$105,MATCH(1,INDEX((Premissas!$A$6:$A$105=A22)*(Premissas!$B$6:$B$105=B22)*(Premissas!$E$6:$E$105=Premissas!$I$11),0),0)),""))</f>
        <v/>
      </c>
      <c r="H22" s="20">
        <f>IF(COUNTA(A22:C22)+COUNTA(I22)=0,"",IF(OR(A22="",B22="",C22=""),"Conferir campos",IF(I22="","Conferir vencimento",IF(COUNTIFS(Premissas!$A$6:$A$105,A22,Premissas!$B$6:$B$105,B22,Premissas!$E$6:$E$105,Premissas!$I$11)&lt;&gt;1,"Conferir cadastro",IF(ABS(SUMIFS(Premissas!$C$6:$C$105,Premissas!$A$6:$A$105,A22,Premissas!$E$6:$E$105,Premissas!$I$11)-1)&gt;Premissas!$I$3,"Conferir frações",IF(D22="","Sem despesa conferida","Calculado"))))))</f>
        <v/>
      </c>
      <c r="I22" s="27" t="n"/>
      <c r="J22" s="11" t="n"/>
    </row>
    <row r="23" ht="22" customHeight="1">
      <c r="A23" s="11" t="n"/>
      <c r="B23" s="11" t="n"/>
      <c r="C23" s="27" t="n"/>
      <c r="D23" s="21">
        <f>IF(OR(A23="",C23=""),"",IF(COUNTIFS(Despesas!$A$6:$A$105,A23,Despesas!$B$6:$B$105,C23,Despesas!$E$6:$E$105,Premissas!$I$16)=0,"",IFERROR(SUMIFS(Despesas!$C$6:$C$105,Despesas!$A$6:$A$105,A23,Despesas!$B$6:$B$105,C23,Despesas!$E$6:$E$105,Premissas!$I$16),"")))</f>
        <v/>
      </c>
      <c r="E23" s="22">
        <f>IF(OR(A23="",B23=""),"",IF(COUNTIFS(Premissas!$A$6:$A$105,A23,Premissas!$B$6:$B$105,B23,Premissas!$E$6:$E$105,Premissas!$I$11)=0,"",IFERROR(SUMIFS(Premissas!$C$6:$C$105,Premissas!$A$6:$A$105,A23,Premissas!$B$6:$B$105,B23,Premissas!$E$6:$E$105,Premissas!$I$11),"")))</f>
        <v/>
      </c>
      <c r="F23" s="21">
        <f>IF(OR(D23="",E23=""),"",IFERROR(D23*E23,""))</f>
        <v/>
      </c>
      <c r="G23" s="23">
        <f>IF(OR(A23="",B23=""),"",IFERROR(INDEX(Premissas!$D$6:$D$105,MATCH(1,INDEX((Premissas!$A$6:$A$105=A23)*(Premissas!$B$6:$B$105=B23)*(Premissas!$E$6:$E$105=Premissas!$I$11),0),0)),""))</f>
        <v/>
      </c>
      <c r="H23" s="24">
        <f>IF(COUNTA(A23:C23)+COUNTA(I23)=0,"",IF(OR(A23="",B23="",C23=""),"Conferir campos",IF(I23="","Conferir vencimento",IF(COUNTIFS(Premissas!$A$6:$A$105,A23,Premissas!$B$6:$B$105,B23,Premissas!$E$6:$E$105,Premissas!$I$11)&lt;&gt;1,"Conferir cadastro",IF(ABS(SUMIFS(Premissas!$C$6:$C$105,Premissas!$A$6:$A$105,A23,Premissas!$E$6:$E$105,Premissas!$I$11)-1)&gt;Premissas!$I$3,"Conferir frações",IF(D23="","Sem despesa conferida","Calculado"))))))</f>
        <v/>
      </c>
      <c r="I23" s="27" t="n"/>
      <c r="J23" s="11" t="n"/>
    </row>
    <row r="24" ht="22" customHeight="1">
      <c r="A24" s="11" t="n"/>
      <c r="B24" s="11" t="n"/>
      <c r="C24" s="27" t="n"/>
      <c r="D24" s="17">
        <f>IF(OR(A24="",C24=""),"",IF(COUNTIFS(Despesas!$A$6:$A$105,A24,Despesas!$B$6:$B$105,C24,Despesas!$E$6:$E$105,Premissas!$I$16)=0,"",IFERROR(SUMIFS(Despesas!$C$6:$C$105,Despesas!$A$6:$A$105,A24,Despesas!$B$6:$B$105,C24,Despesas!$E$6:$E$105,Premissas!$I$16),"")))</f>
        <v/>
      </c>
      <c r="E24" s="18">
        <f>IF(OR(A24="",B24=""),"",IF(COUNTIFS(Premissas!$A$6:$A$105,A24,Premissas!$B$6:$B$105,B24,Premissas!$E$6:$E$105,Premissas!$I$11)=0,"",IFERROR(SUMIFS(Premissas!$C$6:$C$105,Premissas!$A$6:$A$105,A24,Premissas!$B$6:$B$105,B24,Premissas!$E$6:$E$105,Premissas!$I$11),"")))</f>
        <v/>
      </c>
      <c r="F24" s="17">
        <f>IF(OR(D24="",E24=""),"",IFERROR(D24*E24,""))</f>
        <v/>
      </c>
      <c r="G24" s="19">
        <f>IF(OR(A24="",B24=""),"",IFERROR(INDEX(Premissas!$D$6:$D$105,MATCH(1,INDEX((Premissas!$A$6:$A$105=A24)*(Premissas!$B$6:$B$105=B24)*(Premissas!$E$6:$E$105=Premissas!$I$11),0),0)),""))</f>
        <v/>
      </c>
      <c r="H24" s="20">
        <f>IF(COUNTA(A24:C24)+COUNTA(I24)=0,"",IF(OR(A24="",B24="",C24=""),"Conferir campos",IF(I24="","Conferir vencimento",IF(COUNTIFS(Premissas!$A$6:$A$105,A24,Premissas!$B$6:$B$105,B24,Premissas!$E$6:$E$105,Premissas!$I$11)&lt;&gt;1,"Conferir cadastro",IF(ABS(SUMIFS(Premissas!$C$6:$C$105,Premissas!$A$6:$A$105,A24,Premissas!$E$6:$E$105,Premissas!$I$11)-1)&gt;Premissas!$I$3,"Conferir frações",IF(D24="","Sem despesa conferida","Calculado"))))))</f>
        <v/>
      </c>
      <c r="I24" s="27" t="n"/>
      <c r="J24" s="11" t="n"/>
    </row>
    <row r="25" ht="22" customHeight="1">
      <c r="A25" s="11" t="n"/>
      <c r="B25" s="11" t="n"/>
      <c r="C25" s="27" t="n"/>
      <c r="D25" s="21">
        <f>IF(OR(A25="",C25=""),"",IF(COUNTIFS(Despesas!$A$6:$A$105,A25,Despesas!$B$6:$B$105,C25,Despesas!$E$6:$E$105,Premissas!$I$16)=0,"",IFERROR(SUMIFS(Despesas!$C$6:$C$105,Despesas!$A$6:$A$105,A25,Despesas!$B$6:$B$105,C25,Despesas!$E$6:$E$105,Premissas!$I$16),"")))</f>
        <v/>
      </c>
      <c r="E25" s="22">
        <f>IF(OR(A25="",B25=""),"",IF(COUNTIFS(Premissas!$A$6:$A$105,A25,Premissas!$B$6:$B$105,B25,Premissas!$E$6:$E$105,Premissas!$I$11)=0,"",IFERROR(SUMIFS(Premissas!$C$6:$C$105,Premissas!$A$6:$A$105,A25,Premissas!$B$6:$B$105,B25,Premissas!$E$6:$E$105,Premissas!$I$11),"")))</f>
        <v/>
      </c>
      <c r="F25" s="21">
        <f>IF(OR(D25="",E25=""),"",IFERROR(D25*E25,""))</f>
        <v/>
      </c>
      <c r="G25" s="23">
        <f>IF(OR(A25="",B25=""),"",IFERROR(INDEX(Premissas!$D$6:$D$105,MATCH(1,INDEX((Premissas!$A$6:$A$105=A25)*(Premissas!$B$6:$B$105=B25)*(Premissas!$E$6:$E$105=Premissas!$I$11),0),0)),""))</f>
        <v/>
      </c>
      <c r="H25" s="24">
        <f>IF(COUNTA(A25:C25)+COUNTA(I25)=0,"",IF(OR(A25="",B25="",C25=""),"Conferir campos",IF(I25="","Conferir vencimento",IF(COUNTIFS(Premissas!$A$6:$A$105,A25,Premissas!$B$6:$B$105,B25,Premissas!$E$6:$E$105,Premissas!$I$11)&lt;&gt;1,"Conferir cadastro",IF(ABS(SUMIFS(Premissas!$C$6:$C$105,Premissas!$A$6:$A$105,A25,Premissas!$E$6:$E$105,Premissas!$I$11)-1)&gt;Premissas!$I$3,"Conferir frações",IF(D25="","Sem despesa conferida","Calculado"))))))</f>
        <v/>
      </c>
      <c r="I25" s="27" t="n"/>
      <c r="J25" s="11" t="n"/>
    </row>
    <row r="26" ht="22" customHeight="1">
      <c r="A26" s="11" t="n"/>
      <c r="B26" s="11" t="n"/>
      <c r="C26" s="27" t="n"/>
      <c r="D26" s="17">
        <f>IF(OR(A26="",C26=""),"",IF(COUNTIFS(Despesas!$A$6:$A$105,A26,Despesas!$B$6:$B$105,C26,Despesas!$E$6:$E$105,Premissas!$I$16)=0,"",IFERROR(SUMIFS(Despesas!$C$6:$C$105,Despesas!$A$6:$A$105,A26,Despesas!$B$6:$B$105,C26,Despesas!$E$6:$E$105,Premissas!$I$16),"")))</f>
        <v/>
      </c>
      <c r="E26" s="18">
        <f>IF(OR(A26="",B26=""),"",IF(COUNTIFS(Premissas!$A$6:$A$105,A26,Premissas!$B$6:$B$105,B26,Premissas!$E$6:$E$105,Premissas!$I$11)=0,"",IFERROR(SUMIFS(Premissas!$C$6:$C$105,Premissas!$A$6:$A$105,A26,Premissas!$B$6:$B$105,B26,Premissas!$E$6:$E$105,Premissas!$I$11),"")))</f>
        <v/>
      </c>
      <c r="F26" s="17">
        <f>IF(OR(D26="",E26=""),"",IFERROR(D26*E26,""))</f>
        <v/>
      </c>
      <c r="G26" s="19">
        <f>IF(OR(A26="",B26=""),"",IFERROR(INDEX(Premissas!$D$6:$D$105,MATCH(1,INDEX((Premissas!$A$6:$A$105=A26)*(Premissas!$B$6:$B$105=B26)*(Premissas!$E$6:$E$105=Premissas!$I$11),0),0)),""))</f>
        <v/>
      </c>
      <c r="H26" s="20">
        <f>IF(COUNTA(A26:C26)+COUNTA(I26)=0,"",IF(OR(A26="",B26="",C26=""),"Conferir campos",IF(I26="","Conferir vencimento",IF(COUNTIFS(Premissas!$A$6:$A$105,A26,Premissas!$B$6:$B$105,B26,Premissas!$E$6:$E$105,Premissas!$I$11)&lt;&gt;1,"Conferir cadastro",IF(ABS(SUMIFS(Premissas!$C$6:$C$105,Premissas!$A$6:$A$105,A26,Premissas!$E$6:$E$105,Premissas!$I$11)-1)&gt;Premissas!$I$3,"Conferir frações",IF(D26="","Sem despesa conferida","Calculado"))))))</f>
        <v/>
      </c>
      <c r="I26" s="27" t="n"/>
      <c r="J26" s="11" t="n"/>
    </row>
    <row r="27" ht="22" customHeight="1">
      <c r="A27" s="11" t="n"/>
      <c r="B27" s="11" t="n"/>
      <c r="C27" s="27" t="n"/>
      <c r="D27" s="21">
        <f>IF(OR(A27="",C27=""),"",IF(COUNTIFS(Despesas!$A$6:$A$105,A27,Despesas!$B$6:$B$105,C27,Despesas!$E$6:$E$105,Premissas!$I$16)=0,"",IFERROR(SUMIFS(Despesas!$C$6:$C$105,Despesas!$A$6:$A$105,A27,Despesas!$B$6:$B$105,C27,Despesas!$E$6:$E$105,Premissas!$I$16),"")))</f>
        <v/>
      </c>
      <c r="E27" s="22">
        <f>IF(OR(A27="",B27=""),"",IF(COUNTIFS(Premissas!$A$6:$A$105,A27,Premissas!$B$6:$B$105,B27,Premissas!$E$6:$E$105,Premissas!$I$11)=0,"",IFERROR(SUMIFS(Premissas!$C$6:$C$105,Premissas!$A$6:$A$105,A27,Premissas!$B$6:$B$105,B27,Premissas!$E$6:$E$105,Premissas!$I$11),"")))</f>
        <v/>
      </c>
      <c r="F27" s="21">
        <f>IF(OR(D27="",E27=""),"",IFERROR(D27*E27,""))</f>
        <v/>
      </c>
      <c r="G27" s="23">
        <f>IF(OR(A27="",B27=""),"",IFERROR(INDEX(Premissas!$D$6:$D$105,MATCH(1,INDEX((Premissas!$A$6:$A$105=A27)*(Premissas!$B$6:$B$105=B27)*(Premissas!$E$6:$E$105=Premissas!$I$11),0),0)),""))</f>
        <v/>
      </c>
      <c r="H27" s="24">
        <f>IF(COUNTA(A27:C27)+COUNTA(I27)=0,"",IF(OR(A27="",B27="",C27=""),"Conferir campos",IF(I27="","Conferir vencimento",IF(COUNTIFS(Premissas!$A$6:$A$105,A27,Premissas!$B$6:$B$105,B27,Premissas!$E$6:$E$105,Premissas!$I$11)&lt;&gt;1,"Conferir cadastro",IF(ABS(SUMIFS(Premissas!$C$6:$C$105,Premissas!$A$6:$A$105,A27,Premissas!$E$6:$E$105,Premissas!$I$11)-1)&gt;Premissas!$I$3,"Conferir frações",IF(D27="","Sem despesa conferida","Calculado"))))))</f>
        <v/>
      </c>
      <c r="I27" s="27" t="n"/>
      <c r="J27" s="11" t="n"/>
    </row>
    <row r="28" ht="22" customHeight="1">
      <c r="A28" s="11" t="n"/>
      <c r="B28" s="11" t="n"/>
      <c r="C28" s="27" t="n"/>
      <c r="D28" s="17">
        <f>IF(OR(A28="",C28=""),"",IF(COUNTIFS(Despesas!$A$6:$A$105,A28,Despesas!$B$6:$B$105,C28,Despesas!$E$6:$E$105,Premissas!$I$16)=0,"",IFERROR(SUMIFS(Despesas!$C$6:$C$105,Despesas!$A$6:$A$105,A28,Despesas!$B$6:$B$105,C28,Despesas!$E$6:$E$105,Premissas!$I$16),"")))</f>
        <v/>
      </c>
      <c r="E28" s="18">
        <f>IF(OR(A28="",B28=""),"",IF(COUNTIFS(Premissas!$A$6:$A$105,A28,Premissas!$B$6:$B$105,B28,Premissas!$E$6:$E$105,Premissas!$I$11)=0,"",IFERROR(SUMIFS(Premissas!$C$6:$C$105,Premissas!$A$6:$A$105,A28,Premissas!$B$6:$B$105,B28,Premissas!$E$6:$E$105,Premissas!$I$11),"")))</f>
        <v/>
      </c>
      <c r="F28" s="17">
        <f>IF(OR(D28="",E28=""),"",IFERROR(D28*E28,""))</f>
        <v/>
      </c>
      <c r="G28" s="19">
        <f>IF(OR(A28="",B28=""),"",IFERROR(INDEX(Premissas!$D$6:$D$105,MATCH(1,INDEX((Premissas!$A$6:$A$105=A28)*(Premissas!$B$6:$B$105=B28)*(Premissas!$E$6:$E$105=Premissas!$I$11),0),0)),""))</f>
        <v/>
      </c>
      <c r="H28" s="20">
        <f>IF(COUNTA(A28:C28)+COUNTA(I28)=0,"",IF(OR(A28="",B28="",C28=""),"Conferir campos",IF(I28="","Conferir vencimento",IF(COUNTIFS(Premissas!$A$6:$A$105,A28,Premissas!$B$6:$B$105,B28,Premissas!$E$6:$E$105,Premissas!$I$11)&lt;&gt;1,"Conferir cadastro",IF(ABS(SUMIFS(Premissas!$C$6:$C$105,Premissas!$A$6:$A$105,A28,Premissas!$E$6:$E$105,Premissas!$I$11)-1)&gt;Premissas!$I$3,"Conferir frações",IF(D28="","Sem despesa conferida","Calculado"))))))</f>
        <v/>
      </c>
      <c r="I28" s="27" t="n"/>
      <c r="J28" s="11" t="n"/>
    </row>
    <row r="29" ht="22" customHeight="1">
      <c r="A29" s="11" t="n"/>
      <c r="B29" s="11" t="n"/>
      <c r="C29" s="27" t="n"/>
      <c r="D29" s="21">
        <f>IF(OR(A29="",C29=""),"",IF(COUNTIFS(Despesas!$A$6:$A$105,A29,Despesas!$B$6:$B$105,C29,Despesas!$E$6:$E$105,Premissas!$I$16)=0,"",IFERROR(SUMIFS(Despesas!$C$6:$C$105,Despesas!$A$6:$A$105,A29,Despesas!$B$6:$B$105,C29,Despesas!$E$6:$E$105,Premissas!$I$16),"")))</f>
        <v/>
      </c>
      <c r="E29" s="22">
        <f>IF(OR(A29="",B29=""),"",IF(COUNTIFS(Premissas!$A$6:$A$105,A29,Premissas!$B$6:$B$105,B29,Premissas!$E$6:$E$105,Premissas!$I$11)=0,"",IFERROR(SUMIFS(Premissas!$C$6:$C$105,Premissas!$A$6:$A$105,A29,Premissas!$B$6:$B$105,B29,Premissas!$E$6:$E$105,Premissas!$I$11),"")))</f>
        <v/>
      </c>
      <c r="F29" s="21">
        <f>IF(OR(D29="",E29=""),"",IFERROR(D29*E29,""))</f>
        <v/>
      </c>
      <c r="G29" s="23">
        <f>IF(OR(A29="",B29=""),"",IFERROR(INDEX(Premissas!$D$6:$D$105,MATCH(1,INDEX((Premissas!$A$6:$A$105=A29)*(Premissas!$B$6:$B$105=B29)*(Premissas!$E$6:$E$105=Premissas!$I$11),0),0)),""))</f>
        <v/>
      </c>
      <c r="H29" s="24">
        <f>IF(COUNTA(A29:C29)+COUNTA(I29)=0,"",IF(OR(A29="",B29="",C29=""),"Conferir campos",IF(I29="","Conferir vencimento",IF(COUNTIFS(Premissas!$A$6:$A$105,A29,Premissas!$B$6:$B$105,B29,Premissas!$E$6:$E$105,Premissas!$I$11)&lt;&gt;1,"Conferir cadastro",IF(ABS(SUMIFS(Premissas!$C$6:$C$105,Premissas!$A$6:$A$105,A29,Premissas!$E$6:$E$105,Premissas!$I$11)-1)&gt;Premissas!$I$3,"Conferir frações",IF(D29="","Sem despesa conferida","Calculado"))))))</f>
        <v/>
      </c>
      <c r="I29" s="27" t="n"/>
      <c r="J29" s="11" t="n"/>
    </row>
    <row r="30" ht="22" customHeight="1">
      <c r="A30" s="11" t="n"/>
      <c r="B30" s="11" t="n"/>
      <c r="C30" s="27" t="n"/>
      <c r="D30" s="17">
        <f>IF(OR(A30="",C30=""),"",IF(COUNTIFS(Despesas!$A$6:$A$105,A30,Despesas!$B$6:$B$105,C30,Despesas!$E$6:$E$105,Premissas!$I$16)=0,"",IFERROR(SUMIFS(Despesas!$C$6:$C$105,Despesas!$A$6:$A$105,A30,Despesas!$B$6:$B$105,C30,Despesas!$E$6:$E$105,Premissas!$I$16),"")))</f>
        <v/>
      </c>
      <c r="E30" s="18">
        <f>IF(OR(A30="",B30=""),"",IF(COUNTIFS(Premissas!$A$6:$A$105,A30,Premissas!$B$6:$B$105,B30,Premissas!$E$6:$E$105,Premissas!$I$11)=0,"",IFERROR(SUMIFS(Premissas!$C$6:$C$105,Premissas!$A$6:$A$105,A30,Premissas!$B$6:$B$105,B30,Premissas!$E$6:$E$105,Premissas!$I$11),"")))</f>
        <v/>
      </c>
      <c r="F30" s="17">
        <f>IF(OR(D30="",E30=""),"",IFERROR(D30*E30,""))</f>
        <v/>
      </c>
      <c r="G30" s="19">
        <f>IF(OR(A30="",B30=""),"",IFERROR(INDEX(Premissas!$D$6:$D$105,MATCH(1,INDEX((Premissas!$A$6:$A$105=A30)*(Premissas!$B$6:$B$105=B30)*(Premissas!$E$6:$E$105=Premissas!$I$11),0),0)),""))</f>
        <v/>
      </c>
      <c r="H30" s="20">
        <f>IF(COUNTA(A30:C30)+COUNTA(I30)=0,"",IF(OR(A30="",B30="",C30=""),"Conferir campos",IF(I30="","Conferir vencimento",IF(COUNTIFS(Premissas!$A$6:$A$105,A30,Premissas!$B$6:$B$105,B30,Premissas!$E$6:$E$105,Premissas!$I$11)&lt;&gt;1,"Conferir cadastro",IF(ABS(SUMIFS(Premissas!$C$6:$C$105,Premissas!$A$6:$A$105,A30,Premissas!$E$6:$E$105,Premissas!$I$11)-1)&gt;Premissas!$I$3,"Conferir frações",IF(D30="","Sem despesa conferida","Calculado"))))))</f>
        <v/>
      </c>
      <c r="I30" s="27" t="n"/>
      <c r="J30" s="11" t="n"/>
    </row>
    <row r="31" ht="22" customHeight="1">
      <c r="A31" s="11" t="n"/>
      <c r="B31" s="11" t="n"/>
      <c r="C31" s="27" t="n"/>
      <c r="D31" s="21">
        <f>IF(OR(A31="",C31=""),"",IF(COUNTIFS(Despesas!$A$6:$A$105,A31,Despesas!$B$6:$B$105,C31,Despesas!$E$6:$E$105,Premissas!$I$16)=0,"",IFERROR(SUMIFS(Despesas!$C$6:$C$105,Despesas!$A$6:$A$105,A31,Despesas!$B$6:$B$105,C31,Despesas!$E$6:$E$105,Premissas!$I$16),"")))</f>
        <v/>
      </c>
      <c r="E31" s="22">
        <f>IF(OR(A31="",B31=""),"",IF(COUNTIFS(Premissas!$A$6:$A$105,A31,Premissas!$B$6:$B$105,B31,Premissas!$E$6:$E$105,Premissas!$I$11)=0,"",IFERROR(SUMIFS(Premissas!$C$6:$C$105,Premissas!$A$6:$A$105,A31,Premissas!$B$6:$B$105,B31,Premissas!$E$6:$E$105,Premissas!$I$11),"")))</f>
        <v/>
      </c>
      <c r="F31" s="21">
        <f>IF(OR(D31="",E31=""),"",IFERROR(D31*E31,""))</f>
        <v/>
      </c>
      <c r="G31" s="23">
        <f>IF(OR(A31="",B31=""),"",IFERROR(INDEX(Premissas!$D$6:$D$105,MATCH(1,INDEX((Premissas!$A$6:$A$105=A31)*(Premissas!$B$6:$B$105=B31)*(Premissas!$E$6:$E$105=Premissas!$I$11),0),0)),""))</f>
        <v/>
      </c>
      <c r="H31" s="24">
        <f>IF(COUNTA(A31:C31)+COUNTA(I31)=0,"",IF(OR(A31="",B31="",C31=""),"Conferir campos",IF(I31="","Conferir vencimento",IF(COUNTIFS(Premissas!$A$6:$A$105,A31,Premissas!$B$6:$B$105,B31,Premissas!$E$6:$E$105,Premissas!$I$11)&lt;&gt;1,"Conferir cadastro",IF(ABS(SUMIFS(Premissas!$C$6:$C$105,Premissas!$A$6:$A$105,A31,Premissas!$E$6:$E$105,Premissas!$I$11)-1)&gt;Premissas!$I$3,"Conferir frações",IF(D31="","Sem despesa conferida","Calculado"))))))</f>
        <v/>
      </c>
      <c r="I31" s="27" t="n"/>
      <c r="J31" s="11" t="n"/>
    </row>
    <row r="32" ht="22" customHeight="1">
      <c r="A32" s="11" t="n"/>
      <c r="B32" s="11" t="n"/>
      <c r="C32" s="27" t="n"/>
      <c r="D32" s="17">
        <f>IF(OR(A32="",C32=""),"",IF(COUNTIFS(Despesas!$A$6:$A$105,A32,Despesas!$B$6:$B$105,C32,Despesas!$E$6:$E$105,Premissas!$I$16)=0,"",IFERROR(SUMIFS(Despesas!$C$6:$C$105,Despesas!$A$6:$A$105,A32,Despesas!$B$6:$B$105,C32,Despesas!$E$6:$E$105,Premissas!$I$16),"")))</f>
        <v/>
      </c>
      <c r="E32" s="18">
        <f>IF(OR(A32="",B32=""),"",IF(COUNTIFS(Premissas!$A$6:$A$105,A32,Premissas!$B$6:$B$105,B32,Premissas!$E$6:$E$105,Premissas!$I$11)=0,"",IFERROR(SUMIFS(Premissas!$C$6:$C$105,Premissas!$A$6:$A$105,A32,Premissas!$B$6:$B$105,B32,Premissas!$E$6:$E$105,Premissas!$I$11),"")))</f>
        <v/>
      </c>
      <c r="F32" s="17">
        <f>IF(OR(D32="",E32=""),"",IFERROR(D32*E32,""))</f>
        <v/>
      </c>
      <c r="G32" s="19">
        <f>IF(OR(A32="",B32=""),"",IFERROR(INDEX(Premissas!$D$6:$D$105,MATCH(1,INDEX((Premissas!$A$6:$A$105=A32)*(Premissas!$B$6:$B$105=B32)*(Premissas!$E$6:$E$105=Premissas!$I$11),0),0)),""))</f>
        <v/>
      </c>
      <c r="H32" s="20">
        <f>IF(COUNTA(A32:C32)+COUNTA(I32)=0,"",IF(OR(A32="",B32="",C32=""),"Conferir campos",IF(I32="","Conferir vencimento",IF(COUNTIFS(Premissas!$A$6:$A$105,A32,Premissas!$B$6:$B$105,B32,Premissas!$E$6:$E$105,Premissas!$I$11)&lt;&gt;1,"Conferir cadastro",IF(ABS(SUMIFS(Premissas!$C$6:$C$105,Premissas!$A$6:$A$105,A32,Premissas!$E$6:$E$105,Premissas!$I$11)-1)&gt;Premissas!$I$3,"Conferir frações",IF(D32="","Sem despesa conferida","Calculado"))))))</f>
        <v/>
      </c>
      <c r="I32" s="27" t="n"/>
      <c r="J32" s="11" t="n"/>
    </row>
    <row r="33" ht="22" customHeight="1">
      <c r="A33" s="11" t="n"/>
      <c r="B33" s="11" t="n"/>
      <c r="C33" s="27" t="n"/>
      <c r="D33" s="21">
        <f>IF(OR(A33="",C33=""),"",IF(COUNTIFS(Despesas!$A$6:$A$105,A33,Despesas!$B$6:$B$105,C33,Despesas!$E$6:$E$105,Premissas!$I$16)=0,"",IFERROR(SUMIFS(Despesas!$C$6:$C$105,Despesas!$A$6:$A$105,A33,Despesas!$B$6:$B$105,C33,Despesas!$E$6:$E$105,Premissas!$I$16),"")))</f>
        <v/>
      </c>
      <c r="E33" s="22">
        <f>IF(OR(A33="",B33=""),"",IF(COUNTIFS(Premissas!$A$6:$A$105,A33,Premissas!$B$6:$B$105,B33,Premissas!$E$6:$E$105,Premissas!$I$11)=0,"",IFERROR(SUMIFS(Premissas!$C$6:$C$105,Premissas!$A$6:$A$105,A33,Premissas!$B$6:$B$105,B33,Premissas!$E$6:$E$105,Premissas!$I$11),"")))</f>
        <v/>
      </c>
      <c r="F33" s="21">
        <f>IF(OR(D33="",E33=""),"",IFERROR(D33*E33,""))</f>
        <v/>
      </c>
      <c r="G33" s="23">
        <f>IF(OR(A33="",B33=""),"",IFERROR(INDEX(Premissas!$D$6:$D$105,MATCH(1,INDEX((Premissas!$A$6:$A$105=A33)*(Premissas!$B$6:$B$105=B33)*(Premissas!$E$6:$E$105=Premissas!$I$11),0),0)),""))</f>
        <v/>
      </c>
      <c r="H33" s="24">
        <f>IF(COUNTA(A33:C33)+COUNTA(I33)=0,"",IF(OR(A33="",B33="",C33=""),"Conferir campos",IF(I33="","Conferir vencimento",IF(COUNTIFS(Premissas!$A$6:$A$105,A33,Premissas!$B$6:$B$105,B33,Premissas!$E$6:$E$105,Premissas!$I$11)&lt;&gt;1,"Conferir cadastro",IF(ABS(SUMIFS(Premissas!$C$6:$C$105,Premissas!$A$6:$A$105,A33,Premissas!$E$6:$E$105,Premissas!$I$11)-1)&gt;Premissas!$I$3,"Conferir frações",IF(D33="","Sem despesa conferida","Calculado"))))))</f>
        <v/>
      </c>
      <c r="I33" s="27" t="n"/>
      <c r="J33" s="11" t="n"/>
    </row>
    <row r="34" ht="22" customHeight="1">
      <c r="A34" s="11" t="n"/>
      <c r="B34" s="11" t="n"/>
      <c r="C34" s="27" t="n"/>
      <c r="D34" s="17">
        <f>IF(OR(A34="",C34=""),"",IF(COUNTIFS(Despesas!$A$6:$A$105,A34,Despesas!$B$6:$B$105,C34,Despesas!$E$6:$E$105,Premissas!$I$16)=0,"",IFERROR(SUMIFS(Despesas!$C$6:$C$105,Despesas!$A$6:$A$105,A34,Despesas!$B$6:$B$105,C34,Despesas!$E$6:$E$105,Premissas!$I$16),"")))</f>
        <v/>
      </c>
      <c r="E34" s="18">
        <f>IF(OR(A34="",B34=""),"",IF(COUNTIFS(Premissas!$A$6:$A$105,A34,Premissas!$B$6:$B$105,B34,Premissas!$E$6:$E$105,Premissas!$I$11)=0,"",IFERROR(SUMIFS(Premissas!$C$6:$C$105,Premissas!$A$6:$A$105,A34,Premissas!$B$6:$B$105,B34,Premissas!$E$6:$E$105,Premissas!$I$11),"")))</f>
        <v/>
      </c>
      <c r="F34" s="17">
        <f>IF(OR(D34="",E34=""),"",IFERROR(D34*E34,""))</f>
        <v/>
      </c>
      <c r="G34" s="19">
        <f>IF(OR(A34="",B34=""),"",IFERROR(INDEX(Premissas!$D$6:$D$105,MATCH(1,INDEX((Premissas!$A$6:$A$105=A34)*(Premissas!$B$6:$B$105=B34)*(Premissas!$E$6:$E$105=Premissas!$I$11),0),0)),""))</f>
        <v/>
      </c>
      <c r="H34" s="20">
        <f>IF(COUNTA(A34:C34)+COUNTA(I34)=0,"",IF(OR(A34="",B34="",C34=""),"Conferir campos",IF(I34="","Conferir vencimento",IF(COUNTIFS(Premissas!$A$6:$A$105,A34,Premissas!$B$6:$B$105,B34,Premissas!$E$6:$E$105,Premissas!$I$11)&lt;&gt;1,"Conferir cadastro",IF(ABS(SUMIFS(Premissas!$C$6:$C$105,Premissas!$A$6:$A$105,A34,Premissas!$E$6:$E$105,Premissas!$I$11)-1)&gt;Premissas!$I$3,"Conferir frações",IF(D34="","Sem despesa conferida","Calculado"))))))</f>
        <v/>
      </c>
      <c r="I34" s="27" t="n"/>
      <c r="J34" s="11" t="n"/>
    </row>
    <row r="35" ht="22" customHeight="1">
      <c r="A35" s="11" t="n"/>
      <c r="B35" s="11" t="n"/>
      <c r="C35" s="27" t="n"/>
      <c r="D35" s="21">
        <f>IF(OR(A35="",C35=""),"",IF(COUNTIFS(Despesas!$A$6:$A$105,A35,Despesas!$B$6:$B$105,C35,Despesas!$E$6:$E$105,Premissas!$I$16)=0,"",IFERROR(SUMIFS(Despesas!$C$6:$C$105,Despesas!$A$6:$A$105,A35,Despesas!$B$6:$B$105,C35,Despesas!$E$6:$E$105,Premissas!$I$16),"")))</f>
        <v/>
      </c>
      <c r="E35" s="22">
        <f>IF(OR(A35="",B35=""),"",IF(COUNTIFS(Premissas!$A$6:$A$105,A35,Premissas!$B$6:$B$105,B35,Premissas!$E$6:$E$105,Premissas!$I$11)=0,"",IFERROR(SUMIFS(Premissas!$C$6:$C$105,Premissas!$A$6:$A$105,A35,Premissas!$B$6:$B$105,B35,Premissas!$E$6:$E$105,Premissas!$I$11),"")))</f>
        <v/>
      </c>
      <c r="F35" s="21">
        <f>IF(OR(D35="",E35=""),"",IFERROR(D35*E35,""))</f>
        <v/>
      </c>
      <c r="G35" s="23">
        <f>IF(OR(A35="",B35=""),"",IFERROR(INDEX(Premissas!$D$6:$D$105,MATCH(1,INDEX((Premissas!$A$6:$A$105=A35)*(Premissas!$B$6:$B$105=B35)*(Premissas!$E$6:$E$105=Premissas!$I$11),0),0)),""))</f>
        <v/>
      </c>
      <c r="H35" s="24">
        <f>IF(COUNTA(A35:C35)+COUNTA(I35)=0,"",IF(OR(A35="",B35="",C35=""),"Conferir campos",IF(I35="","Conferir vencimento",IF(COUNTIFS(Premissas!$A$6:$A$105,A35,Premissas!$B$6:$B$105,B35,Premissas!$E$6:$E$105,Premissas!$I$11)&lt;&gt;1,"Conferir cadastro",IF(ABS(SUMIFS(Premissas!$C$6:$C$105,Premissas!$A$6:$A$105,A35,Premissas!$E$6:$E$105,Premissas!$I$11)-1)&gt;Premissas!$I$3,"Conferir frações",IF(D35="","Sem despesa conferida","Calculado"))))))</f>
        <v/>
      </c>
      <c r="I35" s="27" t="n"/>
      <c r="J35" s="11" t="n"/>
    </row>
    <row r="36" ht="22" customHeight="1">
      <c r="A36" s="11" t="n"/>
      <c r="B36" s="11" t="n"/>
      <c r="C36" s="27" t="n"/>
      <c r="D36" s="17">
        <f>IF(OR(A36="",C36=""),"",IF(COUNTIFS(Despesas!$A$6:$A$105,A36,Despesas!$B$6:$B$105,C36,Despesas!$E$6:$E$105,Premissas!$I$16)=0,"",IFERROR(SUMIFS(Despesas!$C$6:$C$105,Despesas!$A$6:$A$105,A36,Despesas!$B$6:$B$105,C36,Despesas!$E$6:$E$105,Premissas!$I$16),"")))</f>
        <v/>
      </c>
      <c r="E36" s="18">
        <f>IF(OR(A36="",B36=""),"",IF(COUNTIFS(Premissas!$A$6:$A$105,A36,Premissas!$B$6:$B$105,B36,Premissas!$E$6:$E$105,Premissas!$I$11)=0,"",IFERROR(SUMIFS(Premissas!$C$6:$C$105,Premissas!$A$6:$A$105,A36,Premissas!$B$6:$B$105,B36,Premissas!$E$6:$E$105,Premissas!$I$11),"")))</f>
        <v/>
      </c>
      <c r="F36" s="17">
        <f>IF(OR(D36="",E36=""),"",IFERROR(D36*E36,""))</f>
        <v/>
      </c>
      <c r="G36" s="19">
        <f>IF(OR(A36="",B36=""),"",IFERROR(INDEX(Premissas!$D$6:$D$105,MATCH(1,INDEX((Premissas!$A$6:$A$105=A36)*(Premissas!$B$6:$B$105=B36)*(Premissas!$E$6:$E$105=Premissas!$I$11),0),0)),""))</f>
        <v/>
      </c>
      <c r="H36" s="20">
        <f>IF(COUNTA(A36:C36)+COUNTA(I36)=0,"",IF(OR(A36="",B36="",C36=""),"Conferir campos",IF(I36="","Conferir vencimento",IF(COUNTIFS(Premissas!$A$6:$A$105,A36,Premissas!$B$6:$B$105,B36,Premissas!$E$6:$E$105,Premissas!$I$11)&lt;&gt;1,"Conferir cadastro",IF(ABS(SUMIFS(Premissas!$C$6:$C$105,Premissas!$A$6:$A$105,A36,Premissas!$E$6:$E$105,Premissas!$I$11)-1)&gt;Premissas!$I$3,"Conferir frações",IF(D36="","Sem despesa conferida","Calculado"))))))</f>
        <v/>
      </c>
      <c r="I36" s="27" t="n"/>
      <c r="J36" s="11" t="n"/>
    </row>
    <row r="37" ht="22" customHeight="1">
      <c r="A37" s="11" t="n"/>
      <c r="B37" s="11" t="n"/>
      <c r="C37" s="27" t="n"/>
      <c r="D37" s="21">
        <f>IF(OR(A37="",C37=""),"",IF(COUNTIFS(Despesas!$A$6:$A$105,A37,Despesas!$B$6:$B$105,C37,Despesas!$E$6:$E$105,Premissas!$I$16)=0,"",IFERROR(SUMIFS(Despesas!$C$6:$C$105,Despesas!$A$6:$A$105,A37,Despesas!$B$6:$B$105,C37,Despesas!$E$6:$E$105,Premissas!$I$16),"")))</f>
        <v/>
      </c>
      <c r="E37" s="22">
        <f>IF(OR(A37="",B37=""),"",IF(COUNTIFS(Premissas!$A$6:$A$105,A37,Premissas!$B$6:$B$105,B37,Premissas!$E$6:$E$105,Premissas!$I$11)=0,"",IFERROR(SUMIFS(Premissas!$C$6:$C$105,Premissas!$A$6:$A$105,A37,Premissas!$B$6:$B$105,B37,Premissas!$E$6:$E$105,Premissas!$I$11),"")))</f>
        <v/>
      </c>
      <c r="F37" s="21">
        <f>IF(OR(D37="",E37=""),"",IFERROR(D37*E37,""))</f>
        <v/>
      </c>
      <c r="G37" s="23">
        <f>IF(OR(A37="",B37=""),"",IFERROR(INDEX(Premissas!$D$6:$D$105,MATCH(1,INDEX((Premissas!$A$6:$A$105=A37)*(Premissas!$B$6:$B$105=B37)*(Premissas!$E$6:$E$105=Premissas!$I$11),0),0)),""))</f>
        <v/>
      </c>
      <c r="H37" s="24">
        <f>IF(COUNTA(A37:C37)+COUNTA(I37)=0,"",IF(OR(A37="",B37="",C37=""),"Conferir campos",IF(I37="","Conferir vencimento",IF(COUNTIFS(Premissas!$A$6:$A$105,A37,Premissas!$B$6:$B$105,B37,Premissas!$E$6:$E$105,Premissas!$I$11)&lt;&gt;1,"Conferir cadastro",IF(ABS(SUMIFS(Premissas!$C$6:$C$105,Premissas!$A$6:$A$105,A37,Premissas!$E$6:$E$105,Premissas!$I$11)-1)&gt;Premissas!$I$3,"Conferir frações",IF(D37="","Sem despesa conferida","Calculado"))))))</f>
        <v/>
      </c>
      <c r="I37" s="27" t="n"/>
      <c r="J37" s="11" t="n"/>
    </row>
    <row r="38" ht="22" customHeight="1">
      <c r="A38" s="11" t="n"/>
      <c r="B38" s="11" t="n"/>
      <c r="C38" s="27" t="n"/>
      <c r="D38" s="17">
        <f>IF(OR(A38="",C38=""),"",IF(COUNTIFS(Despesas!$A$6:$A$105,A38,Despesas!$B$6:$B$105,C38,Despesas!$E$6:$E$105,Premissas!$I$16)=0,"",IFERROR(SUMIFS(Despesas!$C$6:$C$105,Despesas!$A$6:$A$105,A38,Despesas!$B$6:$B$105,C38,Despesas!$E$6:$E$105,Premissas!$I$16),"")))</f>
        <v/>
      </c>
      <c r="E38" s="18">
        <f>IF(OR(A38="",B38=""),"",IF(COUNTIFS(Premissas!$A$6:$A$105,A38,Premissas!$B$6:$B$105,B38,Premissas!$E$6:$E$105,Premissas!$I$11)=0,"",IFERROR(SUMIFS(Premissas!$C$6:$C$105,Premissas!$A$6:$A$105,A38,Premissas!$B$6:$B$105,B38,Premissas!$E$6:$E$105,Premissas!$I$11),"")))</f>
        <v/>
      </c>
      <c r="F38" s="17">
        <f>IF(OR(D38="",E38=""),"",IFERROR(D38*E38,""))</f>
        <v/>
      </c>
      <c r="G38" s="19">
        <f>IF(OR(A38="",B38=""),"",IFERROR(INDEX(Premissas!$D$6:$D$105,MATCH(1,INDEX((Premissas!$A$6:$A$105=A38)*(Premissas!$B$6:$B$105=B38)*(Premissas!$E$6:$E$105=Premissas!$I$11),0),0)),""))</f>
        <v/>
      </c>
      <c r="H38" s="20">
        <f>IF(COUNTA(A38:C38)+COUNTA(I38)=0,"",IF(OR(A38="",B38="",C38=""),"Conferir campos",IF(I38="","Conferir vencimento",IF(COUNTIFS(Premissas!$A$6:$A$105,A38,Premissas!$B$6:$B$105,B38,Premissas!$E$6:$E$105,Premissas!$I$11)&lt;&gt;1,"Conferir cadastro",IF(ABS(SUMIFS(Premissas!$C$6:$C$105,Premissas!$A$6:$A$105,A38,Premissas!$E$6:$E$105,Premissas!$I$11)-1)&gt;Premissas!$I$3,"Conferir frações",IF(D38="","Sem despesa conferida","Calculado"))))))</f>
        <v/>
      </c>
      <c r="I38" s="27" t="n"/>
      <c r="J38" s="11" t="n"/>
    </row>
    <row r="39" ht="22" customHeight="1">
      <c r="A39" s="11" t="n"/>
      <c r="B39" s="11" t="n"/>
      <c r="C39" s="27" t="n"/>
      <c r="D39" s="21">
        <f>IF(OR(A39="",C39=""),"",IF(COUNTIFS(Despesas!$A$6:$A$105,A39,Despesas!$B$6:$B$105,C39,Despesas!$E$6:$E$105,Premissas!$I$16)=0,"",IFERROR(SUMIFS(Despesas!$C$6:$C$105,Despesas!$A$6:$A$105,A39,Despesas!$B$6:$B$105,C39,Despesas!$E$6:$E$105,Premissas!$I$16),"")))</f>
        <v/>
      </c>
      <c r="E39" s="22">
        <f>IF(OR(A39="",B39=""),"",IF(COUNTIFS(Premissas!$A$6:$A$105,A39,Premissas!$B$6:$B$105,B39,Premissas!$E$6:$E$105,Premissas!$I$11)=0,"",IFERROR(SUMIFS(Premissas!$C$6:$C$105,Premissas!$A$6:$A$105,A39,Premissas!$B$6:$B$105,B39,Premissas!$E$6:$E$105,Premissas!$I$11),"")))</f>
        <v/>
      </c>
      <c r="F39" s="21">
        <f>IF(OR(D39="",E39=""),"",IFERROR(D39*E39,""))</f>
        <v/>
      </c>
      <c r="G39" s="23">
        <f>IF(OR(A39="",B39=""),"",IFERROR(INDEX(Premissas!$D$6:$D$105,MATCH(1,INDEX((Premissas!$A$6:$A$105=A39)*(Premissas!$B$6:$B$105=B39)*(Premissas!$E$6:$E$105=Premissas!$I$11),0),0)),""))</f>
        <v/>
      </c>
      <c r="H39" s="24">
        <f>IF(COUNTA(A39:C39)+COUNTA(I39)=0,"",IF(OR(A39="",B39="",C39=""),"Conferir campos",IF(I39="","Conferir vencimento",IF(COUNTIFS(Premissas!$A$6:$A$105,A39,Premissas!$B$6:$B$105,B39,Premissas!$E$6:$E$105,Premissas!$I$11)&lt;&gt;1,"Conferir cadastro",IF(ABS(SUMIFS(Premissas!$C$6:$C$105,Premissas!$A$6:$A$105,A39,Premissas!$E$6:$E$105,Premissas!$I$11)-1)&gt;Premissas!$I$3,"Conferir frações",IF(D39="","Sem despesa conferida","Calculado"))))))</f>
        <v/>
      </c>
      <c r="I39" s="27" t="n"/>
      <c r="J39" s="11" t="n"/>
    </row>
    <row r="40" ht="22" customHeight="1">
      <c r="A40" s="11" t="n"/>
      <c r="B40" s="11" t="n"/>
      <c r="C40" s="27" t="n"/>
      <c r="D40" s="17">
        <f>IF(OR(A40="",C40=""),"",IF(COUNTIFS(Despesas!$A$6:$A$105,A40,Despesas!$B$6:$B$105,C40,Despesas!$E$6:$E$105,Premissas!$I$16)=0,"",IFERROR(SUMIFS(Despesas!$C$6:$C$105,Despesas!$A$6:$A$105,A40,Despesas!$B$6:$B$105,C40,Despesas!$E$6:$E$105,Premissas!$I$16),"")))</f>
        <v/>
      </c>
      <c r="E40" s="18">
        <f>IF(OR(A40="",B40=""),"",IF(COUNTIFS(Premissas!$A$6:$A$105,A40,Premissas!$B$6:$B$105,B40,Premissas!$E$6:$E$105,Premissas!$I$11)=0,"",IFERROR(SUMIFS(Premissas!$C$6:$C$105,Premissas!$A$6:$A$105,A40,Premissas!$B$6:$B$105,B40,Premissas!$E$6:$E$105,Premissas!$I$11),"")))</f>
        <v/>
      </c>
      <c r="F40" s="17">
        <f>IF(OR(D40="",E40=""),"",IFERROR(D40*E40,""))</f>
        <v/>
      </c>
      <c r="G40" s="19">
        <f>IF(OR(A40="",B40=""),"",IFERROR(INDEX(Premissas!$D$6:$D$105,MATCH(1,INDEX((Premissas!$A$6:$A$105=A40)*(Premissas!$B$6:$B$105=B40)*(Premissas!$E$6:$E$105=Premissas!$I$11),0),0)),""))</f>
        <v/>
      </c>
      <c r="H40" s="20">
        <f>IF(COUNTA(A40:C40)+COUNTA(I40)=0,"",IF(OR(A40="",B40="",C40=""),"Conferir campos",IF(I40="","Conferir vencimento",IF(COUNTIFS(Premissas!$A$6:$A$105,A40,Premissas!$B$6:$B$105,B40,Premissas!$E$6:$E$105,Premissas!$I$11)&lt;&gt;1,"Conferir cadastro",IF(ABS(SUMIFS(Premissas!$C$6:$C$105,Premissas!$A$6:$A$105,A40,Premissas!$E$6:$E$105,Premissas!$I$11)-1)&gt;Premissas!$I$3,"Conferir frações",IF(D40="","Sem despesa conferida","Calculado"))))))</f>
        <v/>
      </c>
      <c r="I40" s="27" t="n"/>
      <c r="J40" s="11" t="n"/>
    </row>
    <row r="41" ht="22" customHeight="1">
      <c r="A41" s="11" t="n"/>
      <c r="B41" s="11" t="n"/>
      <c r="C41" s="27" t="n"/>
      <c r="D41" s="21">
        <f>IF(OR(A41="",C41=""),"",IF(COUNTIFS(Despesas!$A$6:$A$105,A41,Despesas!$B$6:$B$105,C41,Despesas!$E$6:$E$105,Premissas!$I$16)=0,"",IFERROR(SUMIFS(Despesas!$C$6:$C$105,Despesas!$A$6:$A$105,A41,Despesas!$B$6:$B$105,C41,Despesas!$E$6:$E$105,Premissas!$I$16),"")))</f>
        <v/>
      </c>
      <c r="E41" s="22">
        <f>IF(OR(A41="",B41=""),"",IF(COUNTIFS(Premissas!$A$6:$A$105,A41,Premissas!$B$6:$B$105,B41,Premissas!$E$6:$E$105,Premissas!$I$11)=0,"",IFERROR(SUMIFS(Premissas!$C$6:$C$105,Premissas!$A$6:$A$105,A41,Premissas!$B$6:$B$105,B41,Premissas!$E$6:$E$105,Premissas!$I$11),"")))</f>
        <v/>
      </c>
      <c r="F41" s="21">
        <f>IF(OR(D41="",E41=""),"",IFERROR(D41*E41,""))</f>
        <v/>
      </c>
      <c r="G41" s="23">
        <f>IF(OR(A41="",B41=""),"",IFERROR(INDEX(Premissas!$D$6:$D$105,MATCH(1,INDEX((Premissas!$A$6:$A$105=A41)*(Premissas!$B$6:$B$105=B41)*(Premissas!$E$6:$E$105=Premissas!$I$11),0),0)),""))</f>
        <v/>
      </c>
      <c r="H41" s="24">
        <f>IF(COUNTA(A41:C41)+COUNTA(I41)=0,"",IF(OR(A41="",B41="",C41=""),"Conferir campos",IF(I41="","Conferir vencimento",IF(COUNTIFS(Premissas!$A$6:$A$105,A41,Premissas!$B$6:$B$105,B41,Premissas!$E$6:$E$105,Premissas!$I$11)&lt;&gt;1,"Conferir cadastro",IF(ABS(SUMIFS(Premissas!$C$6:$C$105,Premissas!$A$6:$A$105,A41,Premissas!$E$6:$E$105,Premissas!$I$11)-1)&gt;Premissas!$I$3,"Conferir frações",IF(D41="","Sem despesa conferida","Calculado"))))))</f>
        <v/>
      </c>
      <c r="I41" s="27" t="n"/>
      <c r="J41" s="11" t="n"/>
    </row>
    <row r="42" ht="22" customHeight="1">
      <c r="A42" s="11" t="n"/>
      <c r="B42" s="11" t="n"/>
      <c r="C42" s="27" t="n"/>
      <c r="D42" s="17">
        <f>IF(OR(A42="",C42=""),"",IF(COUNTIFS(Despesas!$A$6:$A$105,A42,Despesas!$B$6:$B$105,C42,Despesas!$E$6:$E$105,Premissas!$I$16)=0,"",IFERROR(SUMIFS(Despesas!$C$6:$C$105,Despesas!$A$6:$A$105,A42,Despesas!$B$6:$B$105,C42,Despesas!$E$6:$E$105,Premissas!$I$16),"")))</f>
        <v/>
      </c>
      <c r="E42" s="18">
        <f>IF(OR(A42="",B42=""),"",IF(COUNTIFS(Premissas!$A$6:$A$105,A42,Premissas!$B$6:$B$105,B42,Premissas!$E$6:$E$105,Premissas!$I$11)=0,"",IFERROR(SUMIFS(Premissas!$C$6:$C$105,Premissas!$A$6:$A$105,A42,Premissas!$B$6:$B$105,B42,Premissas!$E$6:$E$105,Premissas!$I$11),"")))</f>
        <v/>
      </c>
      <c r="F42" s="17">
        <f>IF(OR(D42="",E42=""),"",IFERROR(D42*E42,""))</f>
        <v/>
      </c>
      <c r="G42" s="19">
        <f>IF(OR(A42="",B42=""),"",IFERROR(INDEX(Premissas!$D$6:$D$105,MATCH(1,INDEX((Premissas!$A$6:$A$105=A42)*(Premissas!$B$6:$B$105=B42)*(Premissas!$E$6:$E$105=Premissas!$I$11),0),0)),""))</f>
        <v/>
      </c>
      <c r="H42" s="20">
        <f>IF(COUNTA(A42:C42)+COUNTA(I42)=0,"",IF(OR(A42="",B42="",C42=""),"Conferir campos",IF(I42="","Conferir vencimento",IF(COUNTIFS(Premissas!$A$6:$A$105,A42,Premissas!$B$6:$B$105,B42,Premissas!$E$6:$E$105,Premissas!$I$11)&lt;&gt;1,"Conferir cadastro",IF(ABS(SUMIFS(Premissas!$C$6:$C$105,Premissas!$A$6:$A$105,A42,Premissas!$E$6:$E$105,Premissas!$I$11)-1)&gt;Premissas!$I$3,"Conferir frações",IF(D42="","Sem despesa conferida","Calculado"))))))</f>
        <v/>
      </c>
      <c r="I42" s="27" t="n"/>
      <c r="J42" s="11" t="n"/>
    </row>
    <row r="43" ht="22" customHeight="1">
      <c r="A43" s="11" t="n"/>
      <c r="B43" s="11" t="n"/>
      <c r="C43" s="27" t="n"/>
      <c r="D43" s="21">
        <f>IF(OR(A43="",C43=""),"",IF(COUNTIFS(Despesas!$A$6:$A$105,A43,Despesas!$B$6:$B$105,C43,Despesas!$E$6:$E$105,Premissas!$I$16)=0,"",IFERROR(SUMIFS(Despesas!$C$6:$C$105,Despesas!$A$6:$A$105,A43,Despesas!$B$6:$B$105,C43,Despesas!$E$6:$E$105,Premissas!$I$16),"")))</f>
        <v/>
      </c>
      <c r="E43" s="22">
        <f>IF(OR(A43="",B43=""),"",IF(COUNTIFS(Premissas!$A$6:$A$105,A43,Premissas!$B$6:$B$105,B43,Premissas!$E$6:$E$105,Premissas!$I$11)=0,"",IFERROR(SUMIFS(Premissas!$C$6:$C$105,Premissas!$A$6:$A$105,A43,Premissas!$B$6:$B$105,B43,Premissas!$E$6:$E$105,Premissas!$I$11),"")))</f>
        <v/>
      </c>
      <c r="F43" s="21">
        <f>IF(OR(D43="",E43=""),"",IFERROR(D43*E43,""))</f>
        <v/>
      </c>
      <c r="G43" s="23">
        <f>IF(OR(A43="",B43=""),"",IFERROR(INDEX(Premissas!$D$6:$D$105,MATCH(1,INDEX((Premissas!$A$6:$A$105=A43)*(Premissas!$B$6:$B$105=B43)*(Premissas!$E$6:$E$105=Premissas!$I$11),0),0)),""))</f>
        <v/>
      </c>
      <c r="H43" s="24">
        <f>IF(COUNTA(A43:C43)+COUNTA(I43)=0,"",IF(OR(A43="",B43="",C43=""),"Conferir campos",IF(I43="","Conferir vencimento",IF(COUNTIFS(Premissas!$A$6:$A$105,A43,Premissas!$B$6:$B$105,B43,Premissas!$E$6:$E$105,Premissas!$I$11)&lt;&gt;1,"Conferir cadastro",IF(ABS(SUMIFS(Premissas!$C$6:$C$105,Premissas!$A$6:$A$105,A43,Premissas!$E$6:$E$105,Premissas!$I$11)-1)&gt;Premissas!$I$3,"Conferir frações",IF(D43="","Sem despesa conferida","Calculado"))))))</f>
        <v/>
      </c>
      <c r="I43" s="27" t="n"/>
      <c r="J43" s="11" t="n"/>
    </row>
    <row r="44" ht="22" customHeight="1">
      <c r="A44" s="11" t="n"/>
      <c r="B44" s="11" t="n"/>
      <c r="C44" s="27" t="n"/>
      <c r="D44" s="17">
        <f>IF(OR(A44="",C44=""),"",IF(COUNTIFS(Despesas!$A$6:$A$105,A44,Despesas!$B$6:$B$105,C44,Despesas!$E$6:$E$105,Premissas!$I$16)=0,"",IFERROR(SUMIFS(Despesas!$C$6:$C$105,Despesas!$A$6:$A$105,A44,Despesas!$B$6:$B$105,C44,Despesas!$E$6:$E$105,Premissas!$I$16),"")))</f>
        <v/>
      </c>
      <c r="E44" s="18">
        <f>IF(OR(A44="",B44=""),"",IF(COUNTIFS(Premissas!$A$6:$A$105,A44,Premissas!$B$6:$B$105,B44,Premissas!$E$6:$E$105,Premissas!$I$11)=0,"",IFERROR(SUMIFS(Premissas!$C$6:$C$105,Premissas!$A$6:$A$105,A44,Premissas!$B$6:$B$105,B44,Premissas!$E$6:$E$105,Premissas!$I$11),"")))</f>
        <v/>
      </c>
      <c r="F44" s="17">
        <f>IF(OR(D44="",E44=""),"",IFERROR(D44*E44,""))</f>
        <v/>
      </c>
      <c r="G44" s="19">
        <f>IF(OR(A44="",B44=""),"",IFERROR(INDEX(Premissas!$D$6:$D$105,MATCH(1,INDEX((Premissas!$A$6:$A$105=A44)*(Premissas!$B$6:$B$105=B44)*(Premissas!$E$6:$E$105=Premissas!$I$11),0),0)),""))</f>
        <v/>
      </c>
      <c r="H44" s="20">
        <f>IF(COUNTA(A44:C44)+COUNTA(I44)=0,"",IF(OR(A44="",B44="",C44=""),"Conferir campos",IF(I44="","Conferir vencimento",IF(COUNTIFS(Premissas!$A$6:$A$105,A44,Premissas!$B$6:$B$105,B44,Premissas!$E$6:$E$105,Premissas!$I$11)&lt;&gt;1,"Conferir cadastro",IF(ABS(SUMIFS(Premissas!$C$6:$C$105,Premissas!$A$6:$A$105,A44,Premissas!$E$6:$E$105,Premissas!$I$11)-1)&gt;Premissas!$I$3,"Conferir frações",IF(D44="","Sem despesa conferida","Calculado"))))))</f>
        <v/>
      </c>
      <c r="I44" s="27" t="n"/>
      <c r="J44" s="11" t="n"/>
    </row>
    <row r="45" ht="22" customHeight="1">
      <c r="A45" s="11" t="n"/>
      <c r="B45" s="11" t="n"/>
      <c r="C45" s="27" t="n"/>
      <c r="D45" s="21">
        <f>IF(OR(A45="",C45=""),"",IF(COUNTIFS(Despesas!$A$6:$A$105,A45,Despesas!$B$6:$B$105,C45,Despesas!$E$6:$E$105,Premissas!$I$16)=0,"",IFERROR(SUMIFS(Despesas!$C$6:$C$105,Despesas!$A$6:$A$105,A45,Despesas!$B$6:$B$105,C45,Despesas!$E$6:$E$105,Premissas!$I$16),"")))</f>
        <v/>
      </c>
      <c r="E45" s="22">
        <f>IF(OR(A45="",B45=""),"",IF(COUNTIFS(Premissas!$A$6:$A$105,A45,Premissas!$B$6:$B$105,B45,Premissas!$E$6:$E$105,Premissas!$I$11)=0,"",IFERROR(SUMIFS(Premissas!$C$6:$C$105,Premissas!$A$6:$A$105,A45,Premissas!$B$6:$B$105,B45,Premissas!$E$6:$E$105,Premissas!$I$11),"")))</f>
        <v/>
      </c>
      <c r="F45" s="21">
        <f>IF(OR(D45="",E45=""),"",IFERROR(D45*E45,""))</f>
        <v/>
      </c>
      <c r="G45" s="23">
        <f>IF(OR(A45="",B45=""),"",IFERROR(INDEX(Premissas!$D$6:$D$105,MATCH(1,INDEX((Premissas!$A$6:$A$105=A45)*(Premissas!$B$6:$B$105=B45)*(Premissas!$E$6:$E$105=Premissas!$I$11),0),0)),""))</f>
        <v/>
      </c>
      <c r="H45" s="24">
        <f>IF(COUNTA(A45:C45)+COUNTA(I45)=0,"",IF(OR(A45="",B45="",C45=""),"Conferir campos",IF(I45="","Conferir vencimento",IF(COUNTIFS(Premissas!$A$6:$A$105,A45,Premissas!$B$6:$B$105,B45,Premissas!$E$6:$E$105,Premissas!$I$11)&lt;&gt;1,"Conferir cadastro",IF(ABS(SUMIFS(Premissas!$C$6:$C$105,Premissas!$A$6:$A$105,A45,Premissas!$E$6:$E$105,Premissas!$I$11)-1)&gt;Premissas!$I$3,"Conferir frações",IF(D45="","Sem despesa conferida","Calculado"))))))</f>
        <v/>
      </c>
      <c r="I45" s="27" t="n"/>
      <c r="J45" s="11" t="n"/>
    </row>
    <row r="46" ht="22" customHeight="1">
      <c r="A46" s="11" t="n"/>
      <c r="B46" s="11" t="n"/>
      <c r="C46" s="27" t="n"/>
      <c r="D46" s="17">
        <f>IF(OR(A46="",C46=""),"",IF(COUNTIFS(Despesas!$A$6:$A$105,A46,Despesas!$B$6:$B$105,C46,Despesas!$E$6:$E$105,Premissas!$I$16)=0,"",IFERROR(SUMIFS(Despesas!$C$6:$C$105,Despesas!$A$6:$A$105,A46,Despesas!$B$6:$B$105,C46,Despesas!$E$6:$E$105,Premissas!$I$16),"")))</f>
        <v/>
      </c>
      <c r="E46" s="18">
        <f>IF(OR(A46="",B46=""),"",IF(COUNTIFS(Premissas!$A$6:$A$105,A46,Premissas!$B$6:$B$105,B46,Premissas!$E$6:$E$105,Premissas!$I$11)=0,"",IFERROR(SUMIFS(Premissas!$C$6:$C$105,Premissas!$A$6:$A$105,A46,Premissas!$B$6:$B$105,B46,Premissas!$E$6:$E$105,Premissas!$I$11),"")))</f>
        <v/>
      </c>
      <c r="F46" s="17">
        <f>IF(OR(D46="",E46=""),"",IFERROR(D46*E46,""))</f>
        <v/>
      </c>
      <c r="G46" s="19">
        <f>IF(OR(A46="",B46=""),"",IFERROR(INDEX(Premissas!$D$6:$D$105,MATCH(1,INDEX((Premissas!$A$6:$A$105=A46)*(Premissas!$B$6:$B$105=B46)*(Premissas!$E$6:$E$105=Premissas!$I$11),0),0)),""))</f>
        <v/>
      </c>
      <c r="H46" s="20">
        <f>IF(COUNTA(A46:C46)+COUNTA(I46)=0,"",IF(OR(A46="",B46="",C46=""),"Conferir campos",IF(I46="","Conferir vencimento",IF(COUNTIFS(Premissas!$A$6:$A$105,A46,Premissas!$B$6:$B$105,B46,Premissas!$E$6:$E$105,Premissas!$I$11)&lt;&gt;1,"Conferir cadastro",IF(ABS(SUMIFS(Premissas!$C$6:$C$105,Premissas!$A$6:$A$105,A46,Premissas!$E$6:$E$105,Premissas!$I$11)-1)&gt;Premissas!$I$3,"Conferir frações",IF(D46="","Sem despesa conferida","Calculado"))))))</f>
        <v/>
      </c>
      <c r="I46" s="27" t="n"/>
      <c r="J46" s="11" t="n"/>
    </row>
    <row r="47" ht="22" customHeight="1">
      <c r="A47" s="11" t="n"/>
      <c r="B47" s="11" t="n"/>
      <c r="C47" s="27" t="n"/>
      <c r="D47" s="21">
        <f>IF(OR(A47="",C47=""),"",IF(COUNTIFS(Despesas!$A$6:$A$105,A47,Despesas!$B$6:$B$105,C47,Despesas!$E$6:$E$105,Premissas!$I$16)=0,"",IFERROR(SUMIFS(Despesas!$C$6:$C$105,Despesas!$A$6:$A$105,A47,Despesas!$B$6:$B$105,C47,Despesas!$E$6:$E$105,Premissas!$I$16),"")))</f>
        <v/>
      </c>
      <c r="E47" s="22">
        <f>IF(OR(A47="",B47=""),"",IF(COUNTIFS(Premissas!$A$6:$A$105,A47,Premissas!$B$6:$B$105,B47,Premissas!$E$6:$E$105,Premissas!$I$11)=0,"",IFERROR(SUMIFS(Premissas!$C$6:$C$105,Premissas!$A$6:$A$105,A47,Premissas!$B$6:$B$105,B47,Premissas!$E$6:$E$105,Premissas!$I$11),"")))</f>
        <v/>
      </c>
      <c r="F47" s="21">
        <f>IF(OR(D47="",E47=""),"",IFERROR(D47*E47,""))</f>
        <v/>
      </c>
      <c r="G47" s="23">
        <f>IF(OR(A47="",B47=""),"",IFERROR(INDEX(Premissas!$D$6:$D$105,MATCH(1,INDEX((Premissas!$A$6:$A$105=A47)*(Premissas!$B$6:$B$105=B47)*(Premissas!$E$6:$E$105=Premissas!$I$11),0),0)),""))</f>
        <v/>
      </c>
      <c r="H47" s="24">
        <f>IF(COUNTA(A47:C47)+COUNTA(I47)=0,"",IF(OR(A47="",B47="",C47=""),"Conferir campos",IF(I47="","Conferir vencimento",IF(COUNTIFS(Premissas!$A$6:$A$105,A47,Premissas!$B$6:$B$105,B47,Premissas!$E$6:$E$105,Premissas!$I$11)&lt;&gt;1,"Conferir cadastro",IF(ABS(SUMIFS(Premissas!$C$6:$C$105,Premissas!$A$6:$A$105,A47,Premissas!$E$6:$E$105,Premissas!$I$11)-1)&gt;Premissas!$I$3,"Conferir frações",IF(D47="","Sem despesa conferida","Calculado"))))))</f>
        <v/>
      </c>
      <c r="I47" s="27" t="n"/>
      <c r="J47" s="11" t="n"/>
    </row>
    <row r="48" ht="22" customHeight="1">
      <c r="A48" s="11" t="n"/>
      <c r="B48" s="11" t="n"/>
      <c r="C48" s="27" t="n"/>
      <c r="D48" s="17">
        <f>IF(OR(A48="",C48=""),"",IF(COUNTIFS(Despesas!$A$6:$A$105,A48,Despesas!$B$6:$B$105,C48,Despesas!$E$6:$E$105,Premissas!$I$16)=0,"",IFERROR(SUMIFS(Despesas!$C$6:$C$105,Despesas!$A$6:$A$105,A48,Despesas!$B$6:$B$105,C48,Despesas!$E$6:$E$105,Premissas!$I$16),"")))</f>
        <v/>
      </c>
      <c r="E48" s="18">
        <f>IF(OR(A48="",B48=""),"",IF(COUNTIFS(Premissas!$A$6:$A$105,A48,Premissas!$B$6:$B$105,B48,Premissas!$E$6:$E$105,Premissas!$I$11)=0,"",IFERROR(SUMIFS(Premissas!$C$6:$C$105,Premissas!$A$6:$A$105,A48,Premissas!$B$6:$B$105,B48,Premissas!$E$6:$E$105,Premissas!$I$11),"")))</f>
        <v/>
      </c>
      <c r="F48" s="17">
        <f>IF(OR(D48="",E48=""),"",IFERROR(D48*E48,""))</f>
        <v/>
      </c>
      <c r="G48" s="19">
        <f>IF(OR(A48="",B48=""),"",IFERROR(INDEX(Premissas!$D$6:$D$105,MATCH(1,INDEX((Premissas!$A$6:$A$105=A48)*(Premissas!$B$6:$B$105=B48)*(Premissas!$E$6:$E$105=Premissas!$I$11),0),0)),""))</f>
        <v/>
      </c>
      <c r="H48" s="20">
        <f>IF(COUNTA(A48:C48)+COUNTA(I48)=0,"",IF(OR(A48="",B48="",C48=""),"Conferir campos",IF(I48="","Conferir vencimento",IF(COUNTIFS(Premissas!$A$6:$A$105,A48,Premissas!$B$6:$B$105,B48,Premissas!$E$6:$E$105,Premissas!$I$11)&lt;&gt;1,"Conferir cadastro",IF(ABS(SUMIFS(Premissas!$C$6:$C$105,Premissas!$A$6:$A$105,A48,Premissas!$E$6:$E$105,Premissas!$I$11)-1)&gt;Premissas!$I$3,"Conferir frações",IF(D48="","Sem despesa conferida","Calculado"))))))</f>
        <v/>
      </c>
      <c r="I48" s="27" t="n"/>
      <c r="J48" s="11" t="n"/>
    </row>
    <row r="49" ht="22" customHeight="1">
      <c r="A49" s="11" t="n"/>
      <c r="B49" s="11" t="n"/>
      <c r="C49" s="27" t="n"/>
      <c r="D49" s="21">
        <f>IF(OR(A49="",C49=""),"",IF(COUNTIFS(Despesas!$A$6:$A$105,A49,Despesas!$B$6:$B$105,C49,Despesas!$E$6:$E$105,Premissas!$I$16)=0,"",IFERROR(SUMIFS(Despesas!$C$6:$C$105,Despesas!$A$6:$A$105,A49,Despesas!$B$6:$B$105,C49,Despesas!$E$6:$E$105,Premissas!$I$16),"")))</f>
        <v/>
      </c>
      <c r="E49" s="22">
        <f>IF(OR(A49="",B49=""),"",IF(COUNTIFS(Premissas!$A$6:$A$105,A49,Premissas!$B$6:$B$105,B49,Premissas!$E$6:$E$105,Premissas!$I$11)=0,"",IFERROR(SUMIFS(Premissas!$C$6:$C$105,Premissas!$A$6:$A$105,A49,Premissas!$B$6:$B$105,B49,Premissas!$E$6:$E$105,Premissas!$I$11),"")))</f>
        <v/>
      </c>
      <c r="F49" s="21">
        <f>IF(OR(D49="",E49=""),"",IFERROR(D49*E49,""))</f>
        <v/>
      </c>
      <c r="G49" s="23">
        <f>IF(OR(A49="",B49=""),"",IFERROR(INDEX(Premissas!$D$6:$D$105,MATCH(1,INDEX((Premissas!$A$6:$A$105=A49)*(Premissas!$B$6:$B$105=B49)*(Premissas!$E$6:$E$105=Premissas!$I$11),0),0)),""))</f>
        <v/>
      </c>
      <c r="H49" s="24">
        <f>IF(COUNTA(A49:C49)+COUNTA(I49)=0,"",IF(OR(A49="",B49="",C49=""),"Conferir campos",IF(I49="","Conferir vencimento",IF(COUNTIFS(Premissas!$A$6:$A$105,A49,Premissas!$B$6:$B$105,B49,Premissas!$E$6:$E$105,Premissas!$I$11)&lt;&gt;1,"Conferir cadastro",IF(ABS(SUMIFS(Premissas!$C$6:$C$105,Premissas!$A$6:$A$105,A49,Premissas!$E$6:$E$105,Premissas!$I$11)-1)&gt;Premissas!$I$3,"Conferir frações",IF(D49="","Sem despesa conferida","Calculado"))))))</f>
        <v/>
      </c>
      <c r="I49" s="27" t="n"/>
      <c r="J49" s="11" t="n"/>
    </row>
    <row r="50" ht="22" customHeight="1">
      <c r="A50" s="11" t="n"/>
      <c r="B50" s="11" t="n"/>
      <c r="C50" s="27" t="n"/>
      <c r="D50" s="17">
        <f>IF(OR(A50="",C50=""),"",IF(COUNTIFS(Despesas!$A$6:$A$105,A50,Despesas!$B$6:$B$105,C50,Despesas!$E$6:$E$105,Premissas!$I$16)=0,"",IFERROR(SUMIFS(Despesas!$C$6:$C$105,Despesas!$A$6:$A$105,A50,Despesas!$B$6:$B$105,C50,Despesas!$E$6:$E$105,Premissas!$I$16),"")))</f>
        <v/>
      </c>
      <c r="E50" s="18">
        <f>IF(OR(A50="",B50=""),"",IF(COUNTIFS(Premissas!$A$6:$A$105,A50,Premissas!$B$6:$B$105,B50,Premissas!$E$6:$E$105,Premissas!$I$11)=0,"",IFERROR(SUMIFS(Premissas!$C$6:$C$105,Premissas!$A$6:$A$105,A50,Premissas!$B$6:$B$105,B50,Premissas!$E$6:$E$105,Premissas!$I$11),"")))</f>
        <v/>
      </c>
      <c r="F50" s="17">
        <f>IF(OR(D50="",E50=""),"",IFERROR(D50*E50,""))</f>
        <v/>
      </c>
      <c r="G50" s="19">
        <f>IF(OR(A50="",B50=""),"",IFERROR(INDEX(Premissas!$D$6:$D$105,MATCH(1,INDEX((Premissas!$A$6:$A$105=A50)*(Premissas!$B$6:$B$105=B50)*(Premissas!$E$6:$E$105=Premissas!$I$11),0),0)),""))</f>
        <v/>
      </c>
      <c r="H50" s="20">
        <f>IF(COUNTA(A50:C50)+COUNTA(I50)=0,"",IF(OR(A50="",B50="",C50=""),"Conferir campos",IF(I50="","Conferir vencimento",IF(COUNTIFS(Premissas!$A$6:$A$105,A50,Premissas!$B$6:$B$105,B50,Premissas!$E$6:$E$105,Premissas!$I$11)&lt;&gt;1,"Conferir cadastro",IF(ABS(SUMIFS(Premissas!$C$6:$C$105,Premissas!$A$6:$A$105,A50,Premissas!$E$6:$E$105,Premissas!$I$11)-1)&gt;Premissas!$I$3,"Conferir frações",IF(D50="","Sem despesa conferida","Calculado"))))))</f>
        <v/>
      </c>
      <c r="I50" s="27" t="n"/>
      <c r="J50" s="11" t="n"/>
    </row>
    <row r="51" ht="22" customHeight="1">
      <c r="A51" s="11" t="n"/>
      <c r="B51" s="11" t="n"/>
      <c r="C51" s="27" t="n"/>
      <c r="D51" s="21">
        <f>IF(OR(A51="",C51=""),"",IF(COUNTIFS(Despesas!$A$6:$A$105,A51,Despesas!$B$6:$B$105,C51,Despesas!$E$6:$E$105,Premissas!$I$16)=0,"",IFERROR(SUMIFS(Despesas!$C$6:$C$105,Despesas!$A$6:$A$105,A51,Despesas!$B$6:$B$105,C51,Despesas!$E$6:$E$105,Premissas!$I$16),"")))</f>
        <v/>
      </c>
      <c r="E51" s="22">
        <f>IF(OR(A51="",B51=""),"",IF(COUNTIFS(Premissas!$A$6:$A$105,A51,Premissas!$B$6:$B$105,B51,Premissas!$E$6:$E$105,Premissas!$I$11)=0,"",IFERROR(SUMIFS(Premissas!$C$6:$C$105,Premissas!$A$6:$A$105,A51,Premissas!$B$6:$B$105,B51,Premissas!$E$6:$E$105,Premissas!$I$11),"")))</f>
        <v/>
      </c>
      <c r="F51" s="21">
        <f>IF(OR(D51="",E51=""),"",IFERROR(D51*E51,""))</f>
        <v/>
      </c>
      <c r="G51" s="23">
        <f>IF(OR(A51="",B51=""),"",IFERROR(INDEX(Premissas!$D$6:$D$105,MATCH(1,INDEX((Premissas!$A$6:$A$105=A51)*(Premissas!$B$6:$B$105=B51)*(Premissas!$E$6:$E$105=Premissas!$I$11),0),0)),""))</f>
        <v/>
      </c>
      <c r="H51" s="24">
        <f>IF(COUNTA(A51:C51)+COUNTA(I51)=0,"",IF(OR(A51="",B51="",C51=""),"Conferir campos",IF(I51="","Conferir vencimento",IF(COUNTIFS(Premissas!$A$6:$A$105,A51,Premissas!$B$6:$B$105,B51,Premissas!$E$6:$E$105,Premissas!$I$11)&lt;&gt;1,"Conferir cadastro",IF(ABS(SUMIFS(Premissas!$C$6:$C$105,Premissas!$A$6:$A$105,A51,Premissas!$E$6:$E$105,Premissas!$I$11)-1)&gt;Premissas!$I$3,"Conferir frações",IF(D51="","Sem despesa conferida","Calculado"))))))</f>
        <v/>
      </c>
      <c r="I51" s="27" t="n"/>
      <c r="J51" s="11" t="n"/>
    </row>
    <row r="52" ht="22" customHeight="1">
      <c r="A52" s="11" t="n"/>
      <c r="B52" s="11" t="n"/>
      <c r="C52" s="27" t="n"/>
      <c r="D52" s="17">
        <f>IF(OR(A52="",C52=""),"",IF(COUNTIFS(Despesas!$A$6:$A$105,A52,Despesas!$B$6:$B$105,C52,Despesas!$E$6:$E$105,Premissas!$I$16)=0,"",IFERROR(SUMIFS(Despesas!$C$6:$C$105,Despesas!$A$6:$A$105,A52,Despesas!$B$6:$B$105,C52,Despesas!$E$6:$E$105,Premissas!$I$16),"")))</f>
        <v/>
      </c>
      <c r="E52" s="18">
        <f>IF(OR(A52="",B52=""),"",IF(COUNTIFS(Premissas!$A$6:$A$105,A52,Premissas!$B$6:$B$105,B52,Premissas!$E$6:$E$105,Premissas!$I$11)=0,"",IFERROR(SUMIFS(Premissas!$C$6:$C$105,Premissas!$A$6:$A$105,A52,Premissas!$B$6:$B$105,B52,Premissas!$E$6:$E$105,Premissas!$I$11),"")))</f>
        <v/>
      </c>
      <c r="F52" s="17">
        <f>IF(OR(D52="",E52=""),"",IFERROR(D52*E52,""))</f>
        <v/>
      </c>
      <c r="G52" s="19">
        <f>IF(OR(A52="",B52=""),"",IFERROR(INDEX(Premissas!$D$6:$D$105,MATCH(1,INDEX((Premissas!$A$6:$A$105=A52)*(Premissas!$B$6:$B$105=B52)*(Premissas!$E$6:$E$105=Premissas!$I$11),0),0)),""))</f>
        <v/>
      </c>
      <c r="H52" s="20">
        <f>IF(COUNTA(A52:C52)+COUNTA(I52)=0,"",IF(OR(A52="",B52="",C52=""),"Conferir campos",IF(I52="","Conferir vencimento",IF(COUNTIFS(Premissas!$A$6:$A$105,A52,Premissas!$B$6:$B$105,B52,Premissas!$E$6:$E$105,Premissas!$I$11)&lt;&gt;1,"Conferir cadastro",IF(ABS(SUMIFS(Premissas!$C$6:$C$105,Premissas!$A$6:$A$105,A52,Premissas!$E$6:$E$105,Premissas!$I$11)-1)&gt;Premissas!$I$3,"Conferir frações",IF(D52="","Sem despesa conferida","Calculado"))))))</f>
        <v/>
      </c>
      <c r="I52" s="27" t="n"/>
      <c r="J52" s="11" t="n"/>
    </row>
    <row r="53" ht="22" customHeight="1">
      <c r="A53" s="11" t="n"/>
      <c r="B53" s="11" t="n"/>
      <c r="C53" s="27" t="n"/>
      <c r="D53" s="21">
        <f>IF(OR(A53="",C53=""),"",IF(COUNTIFS(Despesas!$A$6:$A$105,A53,Despesas!$B$6:$B$105,C53,Despesas!$E$6:$E$105,Premissas!$I$16)=0,"",IFERROR(SUMIFS(Despesas!$C$6:$C$105,Despesas!$A$6:$A$105,A53,Despesas!$B$6:$B$105,C53,Despesas!$E$6:$E$105,Premissas!$I$16),"")))</f>
        <v/>
      </c>
      <c r="E53" s="22">
        <f>IF(OR(A53="",B53=""),"",IF(COUNTIFS(Premissas!$A$6:$A$105,A53,Premissas!$B$6:$B$105,B53,Premissas!$E$6:$E$105,Premissas!$I$11)=0,"",IFERROR(SUMIFS(Premissas!$C$6:$C$105,Premissas!$A$6:$A$105,A53,Premissas!$B$6:$B$105,B53,Premissas!$E$6:$E$105,Premissas!$I$11),"")))</f>
        <v/>
      </c>
      <c r="F53" s="21">
        <f>IF(OR(D53="",E53=""),"",IFERROR(D53*E53,""))</f>
        <v/>
      </c>
      <c r="G53" s="23">
        <f>IF(OR(A53="",B53=""),"",IFERROR(INDEX(Premissas!$D$6:$D$105,MATCH(1,INDEX((Premissas!$A$6:$A$105=A53)*(Premissas!$B$6:$B$105=B53)*(Premissas!$E$6:$E$105=Premissas!$I$11),0),0)),""))</f>
        <v/>
      </c>
      <c r="H53" s="24">
        <f>IF(COUNTA(A53:C53)+COUNTA(I53)=0,"",IF(OR(A53="",B53="",C53=""),"Conferir campos",IF(I53="","Conferir vencimento",IF(COUNTIFS(Premissas!$A$6:$A$105,A53,Premissas!$B$6:$B$105,B53,Premissas!$E$6:$E$105,Premissas!$I$11)&lt;&gt;1,"Conferir cadastro",IF(ABS(SUMIFS(Premissas!$C$6:$C$105,Premissas!$A$6:$A$105,A53,Premissas!$E$6:$E$105,Premissas!$I$11)-1)&gt;Premissas!$I$3,"Conferir frações",IF(D53="","Sem despesa conferida","Calculado"))))))</f>
        <v/>
      </c>
      <c r="I53" s="27" t="n"/>
      <c r="J53" s="11" t="n"/>
    </row>
    <row r="54" ht="22" customHeight="1">
      <c r="A54" s="11" t="n"/>
      <c r="B54" s="11" t="n"/>
      <c r="C54" s="27" t="n"/>
      <c r="D54" s="17">
        <f>IF(OR(A54="",C54=""),"",IF(COUNTIFS(Despesas!$A$6:$A$105,A54,Despesas!$B$6:$B$105,C54,Despesas!$E$6:$E$105,Premissas!$I$16)=0,"",IFERROR(SUMIFS(Despesas!$C$6:$C$105,Despesas!$A$6:$A$105,A54,Despesas!$B$6:$B$105,C54,Despesas!$E$6:$E$105,Premissas!$I$16),"")))</f>
        <v/>
      </c>
      <c r="E54" s="18">
        <f>IF(OR(A54="",B54=""),"",IF(COUNTIFS(Premissas!$A$6:$A$105,A54,Premissas!$B$6:$B$105,B54,Premissas!$E$6:$E$105,Premissas!$I$11)=0,"",IFERROR(SUMIFS(Premissas!$C$6:$C$105,Premissas!$A$6:$A$105,A54,Premissas!$B$6:$B$105,B54,Premissas!$E$6:$E$105,Premissas!$I$11),"")))</f>
        <v/>
      </c>
      <c r="F54" s="17">
        <f>IF(OR(D54="",E54=""),"",IFERROR(D54*E54,""))</f>
        <v/>
      </c>
      <c r="G54" s="19">
        <f>IF(OR(A54="",B54=""),"",IFERROR(INDEX(Premissas!$D$6:$D$105,MATCH(1,INDEX((Premissas!$A$6:$A$105=A54)*(Premissas!$B$6:$B$105=B54)*(Premissas!$E$6:$E$105=Premissas!$I$11),0),0)),""))</f>
        <v/>
      </c>
      <c r="H54" s="20">
        <f>IF(COUNTA(A54:C54)+COUNTA(I54)=0,"",IF(OR(A54="",B54="",C54=""),"Conferir campos",IF(I54="","Conferir vencimento",IF(COUNTIFS(Premissas!$A$6:$A$105,A54,Premissas!$B$6:$B$105,B54,Premissas!$E$6:$E$105,Premissas!$I$11)&lt;&gt;1,"Conferir cadastro",IF(ABS(SUMIFS(Premissas!$C$6:$C$105,Premissas!$A$6:$A$105,A54,Premissas!$E$6:$E$105,Premissas!$I$11)-1)&gt;Premissas!$I$3,"Conferir frações",IF(D54="","Sem despesa conferida","Calculado"))))))</f>
        <v/>
      </c>
      <c r="I54" s="27" t="n"/>
      <c r="J54" s="11" t="n"/>
    </row>
    <row r="55" ht="22" customHeight="1">
      <c r="A55" s="11" t="n"/>
      <c r="B55" s="11" t="n"/>
      <c r="C55" s="27" t="n"/>
      <c r="D55" s="21">
        <f>IF(OR(A55="",C55=""),"",IF(COUNTIFS(Despesas!$A$6:$A$105,A55,Despesas!$B$6:$B$105,C55,Despesas!$E$6:$E$105,Premissas!$I$16)=0,"",IFERROR(SUMIFS(Despesas!$C$6:$C$105,Despesas!$A$6:$A$105,A55,Despesas!$B$6:$B$105,C55,Despesas!$E$6:$E$105,Premissas!$I$16),"")))</f>
        <v/>
      </c>
      <c r="E55" s="22">
        <f>IF(OR(A55="",B55=""),"",IF(COUNTIFS(Premissas!$A$6:$A$105,A55,Premissas!$B$6:$B$105,B55,Premissas!$E$6:$E$105,Premissas!$I$11)=0,"",IFERROR(SUMIFS(Premissas!$C$6:$C$105,Premissas!$A$6:$A$105,A55,Premissas!$B$6:$B$105,B55,Premissas!$E$6:$E$105,Premissas!$I$11),"")))</f>
        <v/>
      </c>
      <c r="F55" s="21">
        <f>IF(OR(D55="",E55=""),"",IFERROR(D55*E55,""))</f>
        <v/>
      </c>
      <c r="G55" s="23">
        <f>IF(OR(A55="",B55=""),"",IFERROR(INDEX(Premissas!$D$6:$D$105,MATCH(1,INDEX((Premissas!$A$6:$A$105=A55)*(Premissas!$B$6:$B$105=B55)*(Premissas!$E$6:$E$105=Premissas!$I$11),0),0)),""))</f>
        <v/>
      </c>
      <c r="H55" s="24">
        <f>IF(COUNTA(A55:C55)+COUNTA(I55)=0,"",IF(OR(A55="",B55="",C55=""),"Conferir campos",IF(I55="","Conferir vencimento",IF(COUNTIFS(Premissas!$A$6:$A$105,A55,Premissas!$B$6:$B$105,B55,Premissas!$E$6:$E$105,Premissas!$I$11)&lt;&gt;1,"Conferir cadastro",IF(ABS(SUMIFS(Premissas!$C$6:$C$105,Premissas!$A$6:$A$105,A55,Premissas!$E$6:$E$105,Premissas!$I$11)-1)&gt;Premissas!$I$3,"Conferir frações",IF(D55="","Sem despesa conferida","Calculado"))))))</f>
        <v/>
      </c>
      <c r="I55" s="27" t="n"/>
      <c r="J55" s="11" t="n"/>
    </row>
    <row r="56" ht="22" customHeight="1">
      <c r="A56" s="11" t="n"/>
      <c r="B56" s="11" t="n"/>
      <c r="C56" s="27" t="n"/>
      <c r="D56" s="17">
        <f>IF(OR(A56="",C56=""),"",IF(COUNTIFS(Despesas!$A$6:$A$105,A56,Despesas!$B$6:$B$105,C56,Despesas!$E$6:$E$105,Premissas!$I$16)=0,"",IFERROR(SUMIFS(Despesas!$C$6:$C$105,Despesas!$A$6:$A$105,A56,Despesas!$B$6:$B$105,C56,Despesas!$E$6:$E$105,Premissas!$I$16),"")))</f>
        <v/>
      </c>
      <c r="E56" s="18">
        <f>IF(OR(A56="",B56=""),"",IF(COUNTIFS(Premissas!$A$6:$A$105,A56,Premissas!$B$6:$B$105,B56,Premissas!$E$6:$E$105,Premissas!$I$11)=0,"",IFERROR(SUMIFS(Premissas!$C$6:$C$105,Premissas!$A$6:$A$105,A56,Premissas!$B$6:$B$105,B56,Premissas!$E$6:$E$105,Premissas!$I$11),"")))</f>
        <v/>
      </c>
      <c r="F56" s="17">
        <f>IF(OR(D56="",E56=""),"",IFERROR(D56*E56,""))</f>
        <v/>
      </c>
      <c r="G56" s="19">
        <f>IF(OR(A56="",B56=""),"",IFERROR(INDEX(Premissas!$D$6:$D$105,MATCH(1,INDEX((Premissas!$A$6:$A$105=A56)*(Premissas!$B$6:$B$105=B56)*(Premissas!$E$6:$E$105=Premissas!$I$11),0),0)),""))</f>
        <v/>
      </c>
      <c r="H56" s="20">
        <f>IF(COUNTA(A56:C56)+COUNTA(I56)=0,"",IF(OR(A56="",B56="",C56=""),"Conferir campos",IF(I56="","Conferir vencimento",IF(COUNTIFS(Premissas!$A$6:$A$105,A56,Premissas!$B$6:$B$105,B56,Premissas!$E$6:$E$105,Premissas!$I$11)&lt;&gt;1,"Conferir cadastro",IF(ABS(SUMIFS(Premissas!$C$6:$C$105,Premissas!$A$6:$A$105,A56,Premissas!$E$6:$E$105,Premissas!$I$11)-1)&gt;Premissas!$I$3,"Conferir frações",IF(D56="","Sem despesa conferida","Calculado"))))))</f>
        <v/>
      </c>
      <c r="I56" s="27" t="n"/>
      <c r="J56" s="11" t="n"/>
    </row>
    <row r="57" ht="22" customHeight="1">
      <c r="A57" s="11" t="n"/>
      <c r="B57" s="11" t="n"/>
      <c r="C57" s="27" t="n"/>
      <c r="D57" s="21">
        <f>IF(OR(A57="",C57=""),"",IF(COUNTIFS(Despesas!$A$6:$A$105,A57,Despesas!$B$6:$B$105,C57,Despesas!$E$6:$E$105,Premissas!$I$16)=0,"",IFERROR(SUMIFS(Despesas!$C$6:$C$105,Despesas!$A$6:$A$105,A57,Despesas!$B$6:$B$105,C57,Despesas!$E$6:$E$105,Premissas!$I$16),"")))</f>
        <v/>
      </c>
      <c r="E57" s="22">
        <f>IF(OR(A57="",B57=""),"",IF(COUNTIFS(Premissas!$A$6:$A$105,A57,Premissas!$B$6:$B$105,B57,Premissas!$E$6:$E$105,Premissas!$I$11)=0,"",IFERROR(SUMIFS(Premissas!$C$6:$C$105,Premissas!$A$6:$A$105,A57,Premissas!$B$6:$B$105,B57,Premissas!$E$6:$E$105,Premissas!$I$11),"")))</f>
        <v/>
      </c>
      <c r="F57" s="21">
        <f>IF(OR(D57="",E57=""),"",IFERROR(D57*E57,""))</f>
        <v/>
      </c>
      <c r="G57" s="23">
        <f>IF(OR(A57="",B57=""),"",IFERROR(INDEX(Premissas!$D$6:$D$105,MATCH(1,INDEX((Premissas!$A$6:$A$105=A57)*(Premissas!$B$6:$B$105=B57)*(Premissas!$E$6:$E$105=Premissas!$I$11),0),0)),""))</f>
        <v/>
      </c>
      <c r="H57" s="24">
        <f>IF(COUNTA(A57:C57)+COUNTA(I57)=0,"",IF(OR(A57="",B57="",C57=""),"Conferir campos",IF(I57="","Conferir vencimento",IF(COUNTIFS(Premissas!$A$6:$A$105,A57,Premissas!$B$6:$B$105,B57,Premissas!$E$6:$E$105,Premissas!$I$11)&lt;&gt;1,"Conferir cadastro",IF(ABS(SUMIFS(Premissas!$C$6:$C$105,Premissas!$A$6:$A$105,A57,Premissas!$E$6:$E$105,Premissas!$I$11)-1)&gt;Premissas!$I$3,"Conferir frações",IF(D57="","Sem despesa conferida","Calculado"))))))</f>
        <v/>
      </c>
      <c r="I57" s="27" t="n"/>
      <c r="J57" s="11" t="n"/>
    </row>
    <row r="58" ht="22" customHeight="1">
      <c r="A58" s="11" t="n"/>
      <c r="B58" s="11" t="n"/>
      <c r="C58" s="27" t="n"/>
      <c r="D58" s="17">
        <f>IF(OR(A58="",C58=""),"",IF(COUNTIFS(Despesas!$A$6:$A$105,A58,Despesas!$B$6:$B$105,C58,Despesas!$E$6:$E$105,Premissas!$I$16)=0,"",IFERROR(SUMIFS(Despesas!$C$6:$C$105,Despesas!$A$6:$A$105,A58,Despesas!$B$6:$B$105,C58,Despesas!$E$6:$E$105,Premissas!$I$16),"")))</f>
        <v/>
      </c>
      <c r="E58" s="18">
        <f>IF(OR(A58="",B58=""),"",IF(COUNTIFS(Premissas!$A$6:$A$105,A58,Premissas!$B$6:$B$105,B58,Premissas!$E$6:$E$105,Premissas!$I$11)=0,"",IFERROR(SUMIFS(Premissas!$C$6:$C$105,Premissas!$A$6:$A$105,A58,Premissas!$B$6:$B$105,B58,Premissas!$E$6:$E$105,Premissas!$I$11),"")))</f>
        <v/>
      </c>
      <c r="F58" s="17">
        <f>IF(OR(D58="",E58=""),"",IFERROR(D58*E58,""))</f>
        <v/>
      </c>
      <c r="G58" s="19">
        <f>IF(OR(A58="",B58=""),"",IFERROR(INDEX(Premissas!$D$6:$D$105,MATCH(1,INDEX((Premissas!$A$6:$A$105=A58)*(Premissas!$B$6:$B$105=B58)*(Premissas!$E$6:$E$105=Premissas!$I$11),0),0)),""))</f>
        <v/>
      </c>
      <c r="H58" s="20">
        <f>IF(COUNTA(A58:C58)+COUNTA(I58)=0,"",IF(OR(A58="",B58="",C58=""),"Conferir campos",IF(I58="","Conferir vencimento",IF(COUNTIFS(Premissas!$A$6:$A$105,A58,Premissas!$B$6:$B$105,B58,Premissas!$E$6:$E$105,Premissas!$I$11)&lt;&gt;1,"Conferir cadastro",IF(ABS(SUMIFS(Premissas!$C$6:$C$105,Premissas!$A$6:$A$105,A58,Premissas!$E$6:$E$105,Premissas!$I$11)-1)&gt;Premissas!$I$3,"Conferir frações",IF(D58="","Sem despesa conferida","Calculado"))))))</f>
        <v/>
      </c>
      <c r="I58" s="27" t="n"/>
      <c r="J58" s="11" t="n"/>
    </row>
    <row r="59" ht="22" customHeight="1">
      <c r="A59" s="11" t="n"/>
      <c r="B59" s="11" t="n"/>
      <c r="C59" s="27" t="n"/>
      <c r="D59" s="21">
        <f>IF(OR(A59="",C59=""),"",IF(COUNTIFS(Despesas!$A$6:$A$105,A59,Despesas!$B$6:$B$105,C59,Despesas!$E$6:$E$105,Premissas!$I$16)=0,"",IFERROR(SUMIFS(Despesas!$C$6:$C$105,Despesas!$A$6:$A$105,A59,Despesas!$B$6:$B$105,C59,Despesas!$E$6:$E$105,Premissas!$I$16),"")))</f>
        <v/>
      </c>
      <c r="E59" s="22">
        <f>IF(OR(A59="",B59=""),"",IF(COUNTIFS(Premissas!$A$6:$A$105,A59,Premissas!$B$6:$B$105,B59,Premissas!$E$6:$E$105,Premissas!$I$11)=0,"",IFERROR(SUMIFS(Premissas!$C$6:$C$105,Premissas!$A$6:$A$105,A59,Premissas!$B$6:$B$105,B59,Premissas!$E$6:$E$105,Premissas!$I$11),"")))</f>
        <v/>
      </c>
      <c r="F59" s="21">
        <f>IF(OR(D59="",E59=""),"",IFERROR(D59*E59,""))</f>
        <v/>
      </c>
      <c r="G59" s="23">
        <f>IF(OR(A59="",B59=""),"",IFERROR(INDEX(Premissas!$D$6:$D$105,MATCH(1,INDEX((Premissas!$A$6:$A$105=A59)*(Premissas!$B$6:$B$105=B59)*(Premissas!$E$6:$E$105=Premissas!$I$11),0),0)),""))</f>
        <v/>
      </c>
      <c r="H59" s="24">
        <f>IF(COUNTA(A59:C59)+COUNTA(I59)=0,"",IF(OR(A59="",B59="",C59=""),"Conferir campos",IF(I59="","Conferir vencimento",IF(COUNTIFS(Premissas!$A$6:$A$105,A59,Premissas!$B$6:$B$105,B59,Premissas!$E$6:$E$105,Premissas!$I$11)&lt;&gt;1,"Conferir cadastro",IF(ABS(SUMIFS(Premissas!$C$6:$C$105,Premissas!$A$6:$A$105,A59,Premissas!$E$6:$E$105,Premissas!$I$11)-1)&gt;Premissas!$I$3,"Conferir frações",IF(D59="","Sem despesa conferida","Calculado"))))))</f>
        <v/>
      </c>
      <c r="I59" s="27" t="n"/>
      <c r="J59" s="11" t="n"/>
    </row>
    <row r="60" ht="22" customHeight="1">
      <c r="A60" s="11" t="n"/>
      <c r="B60" s="11" t="n"/>
      <c r="C60" s="27" t="n"/>
      <c r="D60" s="17">
        <f>IF(OR(A60="",C60=""),"",IF(COUNTIFS(Despesas!$A$6:$A$105,A60,Despesas!$B$6:$B$105,C60,Despesas!$E$6:$E$105,Premissas!$I$16)=0,"",IFERROR(SUMIFS(Despesas!$C$6:$C$105,Despesas!$A$6:$A$105,A60,Despesas!$B$6:$B$105,C60,Despesas!$E$6:$E$105,Premissas!$I$16),"")))</f>
        <v/>
      </c>
      <c r="E60" s="18">
        <f>IF(OR(A60="",B60=""),"",IF(COUNTIFS(Premissas!$A$6:$A$105,A60,Premissas!$B$6:$B$105,B60,Premissas!$E$6:$E$105,Premissas!$I$11)=0,"",IFERROR(SUMIFS(Premissas!$C$6:$C$105,Premissas!$A$6:$A$105,A60,Premissas!$B$6:$B$105,B60,Premissas!$E$6:$E$105,Premissas!$I$11),"")))</f>
        <v/>
      </c>
      <c r="F60" s="17">
        <f>IF(OR(D60="",E60=""),"",IFERROR(D60*E60,""))</f>
        <v/>
      </c>
      <c r="G60" s="19">
        <f>IF(OR(A60="",B60=""),"",IFERROR(INDEX(Premissas!$D$6:$D$105,MATCH(1,INDEX((Premissas!$A$6:$A$105=A60)*(Premissas!$B$6:$B$105=B60)*(Premissas!$E$6:$E$105=Premissas!$I$11),0),0)),""))</f>
        <v/>
      </c>
      <c r="H60" s="20">
        <f>IF(COUNTA(A60:C60)+COUNTA(I60)=0,"",IF(OR(A60="",B60="",C60=""),"Conferir campos",IF(I60="","Conferir vencimento",IF(COUNTIFS(Premissas!$A$6:$A$105,A60,Premissas!$B$6:$B$105,B60,Premissas!$E$6:$E$105,Premissas!$I$11)&lt;&gt;1,"Conferir cadastro",IF(ABS(SUMIFS(Premissas!$C$6:$C$105,Premissas!$A$6:$A$105,A60,Premissas!$E$6:$E$105,Premissas!$I$11)-1)&gt;Premissas!$I$3,"Conferir frações",IF(D60="","Sem despesa conferida","Calculado"))))))</f>
        <v/>
      </c>
      <c r="I60" s="27" t="n"/>
      <c r="J60" s="11" t="n"/>
    </row>
    <row r="61" ht="22" customHeight="1">
      <c r="A61" s="11" t="n"/>
      <c r="B61" s="11" t="n"/>
      <c r="C61" s="27" t="n"/>
      <c r="D61" s="21">
        <f>IF(OR(A61="",C61=""),"",IF(COUNTIFS(Despesas!$A$6:$A$105,A61,Despesas!$B$6:$B$105,C61,Despesas!$E$6:$E$105,Premissas!$I$16)=0,"",IFERROR(SUMIFS(Despesas!$C$6:$C$105,Despesas!$A$6:$A$105,A61,Despesas!$B$6:$B$105,C61,Despesas!$E$6:$E$105,Premissas!$I$16),"")))</f>
        <v/>
      </c>
      <c r="E61" s="22">
        <f>IF(OR(A61="",B61=""),"",IF(COUNTIFS(Premissas!$A$6:$A$105,A61,Premissas!$B$6:$B$105,B61,Premissas!$E$6:$E$105,Premissas!$I$11)=0,"",IFERROR(SUMIFS(Premissas!$C$6:$C$105,Premissas!$A$6:$A$105,A61,Premissas!$B$6:$B$105,B61,Premissas!$E$6:$E$105,Premissas!$I$11),"")))</f>
        <v/>
      </c>
      <c r="F61" s="21">
        <f>IF(OR(D61="",E61=""),"",IFERROR(D61*E61,""))</f>
        <v/>
      </c>
      <c r="G61" s="23">
        <f>IF(OR(A61="",B61=""),"",IFERROR(INDEX(Premissas!$D$6:$D$105,MATCH(1,INDEX((Premissas!$A$6:$A$105=A61)*(Premissas!$B$6:$B$105=B61)*(Premissas!$E$6:$E$105=Premissas!$I$11),0),0)),""))</f>
        <v/>
      </c>
      <c r="H61" s="24">
        <f>IF(COUNTA(A61:C61)+COUNTA(I61)=0,"",IF(OR(A61="",B61="",C61=""),"Conferir campos",IF(I61="","Conferir vencimento",IF(COUNTIFS(Premissas!$A$6:$A$105,A61,Premissas!$B$6:$B$105,B61,Premissas!$E$6:$E$105,Premissas!$I$11)&lt;&gt;1,"Conferir cadastro",IF(ABS(SUMIFS(Premissas!$C$6:$C$105,Premissas!$A$6:$A$105,A61,Premissas!$E$6:$E$105,Premissas!$I$11)-1)&gt;Premissas!$I$3,"Conferir frações",IF(D61="","Sem despesa conferida","Calculado"))))))</f>
        <v/>
      </c>
      <c r="I61" s="27" t="n"/>
      <c r="J61" s="11" t="n"/>
    </row>
    <row r="62" ht="22" customHeight="1">
      <c r="A62" s="11" t="n"/>
      <c r="B62" s="11" t="n"/>
      <c r="C62" s="27" t="n"/>
      <c r="D62" s="17">
        <f>IF(OR(A62="",C62=""),"",IF(COUNTIFS(Despesas!$A$6:$A$105,A62,Despesas!$B$6:$B$105,C62,Despesas!$E$6:$E$105,Premissas!$I$16)=0,"",IFERROR(SUMIFS(Despesas!$C$6:$C$105,Despesas!$A$6:$A$105,A62,Despesas!$B$6:$B$105,C62,Despesas!$E$6:$E$105,Premissas!$I$16),"")))</f>
        <v/>
      </c>
      <c r="E62" s="18">
        <f>IF(OR(A62="",B62=""),"",IF(COUNTIFS(Premissas!$A$6:$A$105,A62,Premissas!$B$6:$B$105,B62,Premissas!$E$6:$E$105,Premissas!$I$11)=0,"",IFERROR(SUMIFS(Premissas!$C$6:$C$105,Premissas!$A$6:$A$105,A62,Premissas!$B$6:$B$105,B62,Premissas!$E$6:$E$105,Premissas!$I$11),"")))</f>
        <v/>
      </c>
      <c r="F62" s="17">
        <f>IF(OR(D62="",E62=""),"",IFERROR(D62*E62,""))</f>
        <v/>
      </c>
      <c r="G62" s="19">
        <f>IF(OR(A62="",B62=""),"",IFERROR(INDEX(Premissas!$D$6:$D$105,MATCH(1,INDEX((Premissas!$A$6:$A$105=A62)*(Premissas!$B$6:$B$105=B62)*(Premissas!$E$6:$E$105=Premissas!$I$11),0),0)),""))</f>
        <v/>
      </c>
      <c r="H62" s="20">
        <f>IF(COUNTA(A62:C62)+COUNTA(I62)=0,"",IF(OR(A62="",B62="",C62=""),"Conferir campos",IF(I62="","Conferir vencimento",IF(COUNTIFS(Premissas!$A$6:$A$105,A62,Premissas!$B$6:$B$105,B62,Premissas!$E$6:$E$105,Premissas!$I$11)&lt;&gt;1,"Conferir cadastro",IF(ABS(SUMIFS(Premissas!$C$6:$C$105,Premissas!$A$6:$A$105,A62,Premissas!$E$6:$E$105,Premissas!$I$11)-1)&gt;Premissas!$I$3,"Conferir frações",IF(D62="","Sem despesa conferida","Calculado"))))))</f>
        <v/>
      </c>
      <c r="I62" s="27" t="n"/>
      <c r="J62" s="11" t="n"/>
    </row>
    <row r="63" ht="22" customHeight="1">
      <c r="A63" s="11" t="n"/>
      <c r="B63" s="11" t="n"/>
      <c r="C63" s="27" t="n"/>
      <c r="D63" s="21">
        <f>IF(OR(A63="",C63=""),"",IF(COUNTIFS(Despesas!$A$6:$A$105,A63,Despesas!$B$6:$B$105,C63,Despesas!$E$6:$E$105,Premissas!$I$16)=0,"",IFERROR(SUMIFS(Despesas!$C$6:$C$105,Despesas!$A$6:$A$105,A63,Despesas!$B$6:$B$105,C63,Despesas!$E$6:$E$105,Premissas!$I$16),"")))</f>
        <v/>
      </c>
      <c r="E63" s="22">
        <f>IF(OR(A63="",B63=""),"",IF(COUNTIFS(Premissas!$A$6:$A$105,A63,Premissas!$B$6:$B$105,B63,Premissas!$E$6:$E$105,Premissas!$I$11)=0,"",IFERROR(SUMIFS(Premissas!$C$6:$C$105,Premissas!$A$6:$A$105,A63,Premissas!$B$6:$B$105,B63,Premissas!$E$6:$E$105,Premissas!$I$11),"")))</f>
        <v/>
      </c>
      <c r="F63" s="21">
        <f>IF(OR(D63="",E63=""),"",IFERROR(D63*E63,""))</f>
        <v/>
      </c>
      <c r="G63" s="23">
        <f>IF(OR(A63="",B63=""),"",IFERROR(INDEX(Premissas!$D$6:$D$105,MATCH(1,INDEX((Premissas!$A$6:$A$105=A63)*(Premissas!$B$6:$B$105=B63)*(Premissas!$E$6:$E$105=Premissas!$I$11),0),0)),""))</f>
        <v/>
      </c>
      <c r="H63" s="24">
        <f>IF(COUNTA(A63:C63)+COUNTA(I63)=0,"",IF(OR(A63="",B63="",C63=""),"Conferir campos",IF(I63="","Conferir vencimento",IF(COUNTIFS(Premissas!$A$6:$A$105,A63,Premissas!$B$6:$B$105,B63,Premissas!$E$6:$E$105,Premissas!$I$11)&lt;&gt;1,"Conferir cadastro",IF(ABS(SUMIFS(Premissas!$C$6:$C$105,Premissas!$A$6:$A$105,A63,Premissas!$E$6:$E$105,Premissas!$I$11)-1)&gt;Premissas!$I$3,"Conferir frações",IF(D63="","Sem despesa conferida","Calculado"))))))</f>
        <v/>
      </c>
      <c r="I63" s="27" t="n"/>
      <c r="J63" s="11" t="n"/>
    </row>
    <row r="64" ht="22" customHeight="1">
      <c r="A64" s="11" t="n"/>
      <c r="B64" s="11" t="n"/>
      <c r="C64" s="27" t="n"/>
      <c r="D64" s="17">
        <f>IF(OR(A64="",C64=""),"",IF(COUNTIFS(Despesas!$A$6:$A$105,A64,Despesas!$B$6:$B$105,C64,Despesas!$E$6:$E$105,Premissas!$I$16)=0,"",IFERROR(SUMIFS(Despesas!$C$6:$C$105,Despesas!$A$6:$A$105,A64,Despesas!$B$6:$B$105,C64,Despesas!$E$6:$E$105,Premissas!$I$16),"")))</f>
        <v/>
      </c>
      <c r="E64" s="18">
        <f>IF(OR(A64="",B64=""),"",IF(COUNTIFS(Premissas!$A$6:$A$105,A64,Premissas!$B$6:$B$105,B64,Premissas!$E$6:$E$105,Premissas!$I$11)=0,"",IFERROR(SUMIFS(Premissas!$C$6:$C$105,Premissas!$A$6:$A$105,A64,Premissas!$B$6:$B$105,B64,Premissas!$E$6:$E$105,Premissas!$I$11),"")))</f>
        <v/>
      </c>
      <c r="F64" s="17">
        <f>IF(OR(D64="",E64=""),"",IFERROR(D64*E64,""))</f>
        <v/>
      </c>
      <c r="G64" s="19">
        <f>IF(OR(A64="",B64=""),"",IFERROR(INDEX(Premissas!$D$6:$D$105,MATCH(1,INDEX((Premissas!$A$6:$A$105=A64)*(Premissas!$B$6:$B$105=B64)*(Premissas!$E$6:$E$105=Premissas!$I$11),0),0)),""))</f>
        <v/>
      </c>
      <c r="H64" s="20">
        <f>IF(COUNTA(A64:C64)+COUNTA(I64)=0,"",IF(OR(A64="",B64="",C64=""),"Conferir campos",IF(I64="","Conferir vencimento",IF(COUNTIFS(Premissas!$A$6:$A$105,A64,Premissas!$B$6:$B$105,B64,Premissas!$E$6:$E$105,Premissas!$I$11)&lt;&gt;1,"Conferir cadastro",IF(ABS(SUMIFS(Premissas!$C$6:$C$105,Premissas!$A$6:$A$105,A64,Premissas!$E$6:$E$105,Premissas!$I$11)-1)&gt;Premissas!$I$3,"Conferir frações",IF(D64="","Sem despesa conferida","Calculado"))))))</f>
        <v/>
      </c>
      <c r="I64" s="27" t="n"/>
      <c r="J64" s="11" t="n"/>
    </row>
    <row r="65" ht="22" customHeight="1">
      <c r="A65" s="11" t="n"/>
      <c r="B65" s="11" t="n"/>
      <c r="C65" s="27" t="n"/>
      <c r="D65" s="21">
        <f>IF(OR(A65="",C65=""),"",IF(COUNTIFS(Despesas!$A$6:$A$105,A65,Despesas!$B$6:$B$105,C65,Despesas!$E$6:$E$105,Premissas!$I$16)=0,"",IFERROR(SUMIFS(Despesas!$C$6:$C$105,Despesas!$A$6:$A$105,A65,Despesas!$B$6:$B$105,C65,Despesas!$E$6:$E$105,Premissas!$I$16),"")))</f>
        <v/>
      </c>
      <c r="E65" s="22">
        <f>IF(OR(A65="",B65=""),"",IF(COUNTIFS(Premissas!$A$6:$A$105,A65,Premissas!$B$6:$B$105,B65,Premissas!$E$6:$E$105,Premissas!$I$11)=0,"",IFERROR(SUMIFS(Premissas!$C$6:$C$105,Premissas!$A$6:$A$105,A65,Premissas!$B$6:$B$105,B65,Premissas!$E$6:$E$105,Premissas!$I$11),"")))</f>
        <v/>
      </c>
      <c r="F65" s="21">
        <f>IF(OR(D65="",E65=""),"",IFERROR(D65*E65,""))</f>
        <v/>
      </c>
      <c r="G65" s="23">
        <f>IF(OR(A65="",B65=""),"",IFERROR(INDEX(Premissas!$D$6:$D$105,MATCH(1,INDEX((Premissas!$A$6:$A$105=A65)*(Premissas!$B$6:$B$105=B65)*(Premissas!$E$6:$E$105=Premissas!$I$11),0),0)),""))</f>
        <v/>
      </c>
      <c r="H65" s="24">
        <f>IF(COUNTA(A65:C65)+COUNTA(I65)=0,"",IF(OR(A65="",B65="",C65=""),"Conferir campos",IF(I65="","Conferir vencimento",IF(COUNTIFS(Premissas!$A$6:$A$105,A65,Premissas!$B$6:$B$105,B65,Premissas!$E$6:$E$105,Premissas!$I$11)&lt;&gt;1,"Conferir cadastro",IF(ABS(SUMIFS(Premissas!$C$6:$C$105,Premissas!$A$6:$A$105,A65,Premissas!$E$6:$E$105,Premissas!$I$11)-1)&gt;Premissas!$I$3,"Conferir frações",IF(D65="","Sem despesa conferida","Calculado"))))))</f>
        <v/>
      </c>
      <c r="I65" s="27" t="n"/>
      <c r="J65" s="11" t="n"/>
    </row>
    <row r="66" ht="22" customHeight="1">
      <c r="A66" s="11" t="n"/>
      <c r="B66" s="11" t="n"/>
      <c r="C66" s="27" t="n"/>
      <c r="D66" s="17">
        <f>IF(OR(A66="",C66=""),"",IF(COUNTIFS(Despesas!$A$6:$A$105,A66,Despesas!$B$6:$B$105,C66,Despesas!$E$6:$E$105,Premissas!$I$16)=0,"",IFERROR(SUMIFS(Despesas!$C$6:$C$105,Despesas!$A$6:$A$105,A66,Despesas!$B$6:$B$105,C66,Despesas!$E$6:$E$105,Premissas!$I$16),"")))</f>
        <v/>
      </c>
      <c r="E66" s="18">
        <f>IF(OR(A66="",B66=""),"",IF(COUNTIFS(Premissas!$A$6:$A$105,A66,Premissas!$B$6:$B$105,B66,Premissas!$E$6:$E$105,Premissas!$I$11)=0,"",IFERROR(SUMIFS(Premissas!$C$6:$C$105,Premissas!$A$6:$A$105,A66,Premissas!$B$6:$B$105,B66,Premissas!$E$6:$E$105,Premissas!$I$11),"")))</f>
        <v/>
      </c>
      <c r="F66" s="17">
        <f>IF(OR(D66="",E66=""),"",IFERROR(D66*E66,""))</f>
        <v/>
      </c>
      <c r="G66" s="19">
        <f>IF(OR(A66="",B66=""),"",IFERROR(INDEX(Premissas!$D$6:$D$105,MATCH(1,INDEX((Premissas!$A$6:$A$105=A66)*(Premissas!$B$6:$B$105=B66)*(Premissas!$E$6:$E$105=Premissas!$I$11),0),0)),""))</f>
        <v/>
      </c>
      <c r="H66" s="20">
        <f>IF(COUNTA(A66:C66)+COUNTA(I66)=0,"",IF(OR(A66="",B66="",C66=""),"Conferir campos",IF(I66="","Conferir vencimento",IF(COUNTIFS(Premissas!$A$6:$A$105,A66,Premissas!$B$6:$B$105,B66,Premissas!$E$6:$E$105,Premissas!$I$11)&lt;&gt;1,"Conferir cadastro",IF(ABS(SUMIFS(Premissas!$C$6:$C$105,Premissas!$A$6:$A$105,A66,Premissas!$E$6:$E$105,Premissas!$I$11)-1)&gt;Premissas!$I$3,"Conferir frações",IF(D66="","Sem despesa conferida","Calculado"))))))</f>
        <v/>
      </c>
      <c r="I66" s="27" t="n"/>
      <c r="J66" s="11" t="n"/>
    </row>
    <row r="67" ht="22" customHeight="1">
      <c r="A67" s="11" t="n"/>
      <c r="B67" s="11" t="n"/>
      <c r="C67" s="27" t="n"/>
      <c r="D67" s="21">
        <f>IF(OR(A67="",C67=""),"",IF(COUNTIFS(Despesas!$A$6:$A$105,A67,Despesas!$B$6:$B$105,C67,Despesas!$E$6:$E$105,Premissas!$I$16)=0,"",IFERROR(SUMIFS(Despesas!$C$6:$C$105,Despesas!$A$6:$A$105,A67,Despesas!$B$6:$B$105,C67,Despesas!$E$6:$E$105,Premissas!$I$16),"")))</f>
        <v/>
      </c>
      <c r="E67" s="22">
        <f>IF(OR(A67="",B67=""),"",IF(COUNTIFS(Premissas!$A$6:$A$105,A67,Premissas!$B$6:$B$105,B67,Premissas!$E$6:$E$105,Premissas!$I$11)=0,"",IFERROR(SUMIFS(Premissas!$C$6:$C$105,Premissas!$A$6:$A$105,A67,Premissas!$B$6:$B$105,B67,Premissas!$E$6:$E$105,Premissas!$I$11),"")))</f>
        <v/>
      </c>
      <c r="F67" s="21">
        <f>IF(OR(D67="",E67=""),"",IFERROR(D67*E67,""))</f>
        <v/>
      </c>
      <c r="G67" s="23">
        <f>IF(OR(A67="",B67=""),"",IFERROR(INDEX(Premissas!$D$6:$D$105,MATCH(1,INDEX((Premissas!$A$6:$A$105=A67)*(Premissas!$B$6:$B$105=B67)*(Premissas!$E$6:$E$105=Premissas!$I$11),0),0)),""))</f>
        <v/>
      </c>
      <c r="H67" s="24">
        <f>IF(COUNTA(A67:C67)+COUNTA(I67)=0,"",IF(OR(A67="",B67="",C67=""),"Conferir campos",IF(I67="","Conferir vencimento",IF(COUNTIFS(Premissas!$A$6:$A$105,A67,Premissas!$B$6:$B$105,B67,Premissas!$E$6:$E$105,Premissas!$I$11)&lt;&gt;1,"Conferir cadastro",IF(ABS(SUMIFS(Premissas!$C$6:$C$105,Premissas!$A$6:$A$105,A67,Premissas!$E$6:$E$105,Premissas!$I$11)-1)&gt;Premissas!$I$3,"Conferir frações",IF(D67="","Sem despesa conferida","Calculado"))))))</f>
        <v/>
      </c>
      <c r="I67" s="27" t="n"/>
      <c r="J67" s="11" t="n"/>
    </row>
    <row r="68" ht="22" customHeight="1">
      <c r="A68" s="11" t="n"/>
      <c r="B68" s="11" t="n"/>
      <c r="C68" s="27" t="n"/>
      <c r="D68" s="17">
        <f>IF(OR(A68="",C68=""),"",IF(COUNTIFS(Despesas!$A$6:$A$105,A68,Despesas!$B$6:$B$105,C68,Despesas!$E$6:$E$105,Premissas!$I$16)=0,"",IFERROR(SUMIFS(Despesas!$C$6:$C$105,Despesas!$A$6:$A$105,A68,Despesas!$B$6:$B$105,C68,Despesas!$E$6:$E$105,Premissas!$I$16),"")))</f>
        <v/>
      </c>
      <c r="E68" s="18">
        <f>IF(OR(A68="",B68=""),"",IF(COUNTIFS(Premissas!$A$6:$A$105,A68,Premissas!$B$6:$B$105,B68,Premissas!$E$6:$E$105,Premissas!$I$11)=0,"",IFERROR(SUMIFS(Premissas!$C$6:$C$105,Premissas!$A$6:$A$105,A68,Premissas!$B$6:$B$105,B68,Premissas!$E$6:$E$105,Premissas!$I$11),"")))</f>
        <v/>
      </c>
      <c r="F68" s="17">
        <f>IF(OR(D68="",E68=""),"",IFERROR(D68*E68,""))</f>
        <v/>
      </c>
      <c r="G68" s="19">
        <f>IF(OR(A68="",B68=""),"",IFERROR(INDEX(Premissas!$D$6:$D$105,MATCH(1,INDEX((Premissas!$A$6:$A$105=A68)*(Premissas!$B$6:$B$105=B68)*(Premissas!$E$6:$E$105=Premissas!$I$11),0),0)),""))</f>
        <v/>
      </c>
      <c r="H68" s="20">
        <f>IF(COUNTA(A68:C68)+COUNTA(I68)=0,"",IF(OR(A68="",B68="",C68=""),"Conferir campos",IF(I68="","Conferir vencimento",IF(COUNTIFS(Premissas!$A$6:$A$105,A68,Premissas!$B$6:$B$105,B68,Premissas!$E$6:$E$105,Premissas!$I$11)&lt;&gt;1,"Conferir cadastro",IF(ABS(SUMIFS(Premissas!$C$6:$C$105,Premissas!$A$6:$A$105,A68,Premissas!$E$6:$E$105,Premissas!$I$11)-1)&gt;Premissas!$I$3,"Conferir frações",IF(D68="","Sem despesa conferida","Calculado"))))))</f>
        <v/>
      </c>
      <c r="I68" s="27" t="n"/>
      <c r="J68" s="11" t="n"/>
    </row>
    <row r="69" ht="22" customHeight="1">
      <c r="A69" s="11" t="n"/>
      <c r="B69" s="11" t="n"/>
      <c r="C69" s="27" t="n"/>
      <c r="D69" s="21">
        <f>IF(OR(A69="",C69=""),"",IF(COUNTIFS(Despesas!$A$6:$A$105,A69,Despesas!$B$6:$B$105,C69,Despesas!$E$6:$E$105,Premissas!$I$16)=0,"",IFERROR(SUMIFS(Despesas!$C$6:$C$105,Despesas!$A$6:$A$105,A69,Despesas!$B$6:$B$105,C69,Despesas!$E$6:$E$105,Premissas!$I$16),"")))</f>
        <v/>
      </c>
      <c r="E69" s="22">
        <f>IF(OR(A69="",B69=""),"",IF(COUNTIFS(Premissas!$A$6:$A$105,A69,Premissas!$B$6:$B$105,B69,Premissas!$E$6:$E$105,Premissas!$I$11)=0,"",IFERROR(SUMIFS(Premissas!$C$6:$C$105,Premissas!$A$6:$A$105,A69,Premissas!$B$6:$B$105,B69,Premissas!$E$6:$E$105,Premissas!$I$11),"")))</f>
        <v/>
      </c>
      <c r="F69" s="21">
        <f>IF(OR(D69="",E69=""),"",IFERROR(D69*E69,""))</f>
        <v/>
      </c>
      <c r="G69" s="23">
        <f>IF(OR(A69="",B69=""),"",IFERROR(INDEX(Premissas!$D$6:$D$105,MATCH(1,INDEX((Premissas!$A$6:$A$105=A69)*(Premissas!$B$6:$B$105=B69)*(Premissas!$E$6:$E$105=Premissas!$I$11),0),0)),""))</f>
        <v/>
      </c>
      <c r="H69" s="24">
        <f>IF(COUNTA(A69:C69)+COUNTA(I69)=0,"",IF(OR(A69="",B69="",C69=""),"Conferir campos",IF(I69="","Conferir vencimento",IF(COUNTIFS(Premissas!$A$6:$A$105,A69,Premissas!$B$6:$B$105,B69,Premissas!$E$6:$E$105,Premissas!$I$11)&lt;&gt;1,"Conferir cadastro",IF(ABS(SUMIFS(Premissas!$C$6:$C$105,Premissas!$A$6:$A$105,A69,Premissas!$E$6:$E$105,Premissas!$I$11)-1)&gt;Premissas!$I$3,"Conferir frações",IF(D69="","Sem despesa conferida","Calculado"))))))</f>
        <v/>
      </c>
      <c r="I69" s="27" t="n"/>
      <c r="J69" s="11" t="n"/>
    </row>
    <row r="70" ht="22" customHeight="1">
      <c r="A70" s="11" t="n"/>
      <c r="B70" s="11" t="n"/>
      <c r="C70" s="27" t="n"/>
      <c r="D70" s="17">
        <f>IF(OR(A70="",C70=""),"",IF(COUNTIFS(Despesas!$A$6:$A$105,A70,Despesas!$B$6:$B$105,C70,Despesas!$E$6:$E$105,Premissas!$I$16)=0,"",IFERROR(SUMIFS(Despesas!$C$6:$C$105,Despesas!$A$6:$A$105,A70,Despesas!$B$6:$B$105,C70,Despesas!$E$6:$E$105,Premissas!$I$16),"")))</f>
        <v/>
      </c>
      <c r="E70" s="18">
        <f>IF(OR(A70="",B70=""),"",IF(COUNTIFS(Premissas!$A$6:$A$105,A70,Premissas!$B$6:$B$105,B70,Premissas!$E$6:$E$105,Premissas!$I$11)=0,"",IFERROR(SUMIFS(Premissas!$C$6:$C$105,Premissas!$A$6:$A$105,A70,Premissas!$B$6:$B$105,B70,Premissas!$E$6:$E$105,Premissas!$I$11),"")))</f>
        <v/>
      </c>
      <c r="F70" s="17">
        <f>IF(OR(D70="",E70=""),"",IFERROR(D70*E70,""))</f>
        <v/>
      </c>
      <c r="G70" s="19">
        <f>IF(OR(A70="",B70=""),"",IFERROR(INDEX(Premissas!$D$6:$D$105,MATCH(1,INDEX((Premissas!$A$6:$A$105=A70)*(Premissas!$B$6:$B$105=B70)*(Premissas!$E$6:$E$105=Premissas!$I$11),0),0)),""))</f>
        <v/>
      </c>
      <c r="H70" s="20">
        <f>IF(COUNTA(A70:C70)+COUNTA(I70)=0,"",IF(OR(A70="",B70="",C70=""),"Conferir campos",IF(I70="","Conferir vencimento",IF(COUNTIFS(Premissas!$A$6:$A$105,A70,Premissas!$B$6:$B$105,B70,Premissas!$E$6:$E$105,Premissas!$I$11)&lt;&gt;1,"Conferir cadastro",IF(ABS(SUMIFS(Premissas!$C$6:$C$105,Premissas!$A$6:$A$105,A70,Premissas!$E$6:$E$105,Premissas!$I$11)-1)&gt;Premissas!$I$3,"Conferir frações",IF(D70="","Sem despesa conferida","Calculado"))))))</f>
        <v/>
      </c>
      <c r="I70" s="27" t="n"/>
      <c r="J70" s="11" t="n"/>
    </row>
    <row r="71" ht="22" customHeight="1">
      <c r="A71" s="11" t="n"/>
      <c r="B71" s="11" t="n"/>
      <c r="C71" s="27" t="n"/>
      <c r="D71" s="21">
        <f>IF(OR(A71="",C71=""),"",IF(COUNTIFS(Despesas!$A$6:$A$105,A71,Despesas!$B$6:$B$105,C71,Despesas!$E$6:$E$105,Premissas!$I$16)=0,"",IFERROR(SUMIFS(Despesas!$C$6:$C$105,Despesas!$A$6:$A$105,A71,Despesas!$B$6:$B$105,C71,Despesas!$E$6:$E$105,Premissas!$I$16),"")))</f>
        <v/>
      </c>
      <c r="E71" s="22">
        <f>IF(OR(A71="",B71=""),"",IF(COUNTIFS(Premissas!$A$6:$A$105,A71,Premissas!$B$6:$B$105,B71,Premissas!$E$6:$E$105,Premissas!$I$11)=0,"",IFERROR(SUMIFS(Premissas!$C$6:$C$105,Premissas!$A$6:$A$105,A71,Premissas!$B$6:$B$105,B71,Premissas!$E$6:$E$105,Premissas!$I$11),"")))</f>
        <v/>
      </c>
      <c r="F71" s="21">
        <f>IF(OR(D71="",E71=""),"",IFERROR(D71*E71,""))</f>
        <v/>
      </c>
      <c r="G71" s="23">
        <f>IF(OR(A71="",B71=""),"",IFERROR(INDEX(Premissas!$D$6:$D$105,MATCH(1,INDEX((Premissas!$A$6:$A$105=A71)*(Premissas!$B$6:$B$105=B71)*(Premissas!$E$6:$E$105=Premissas!$I$11),0),0)),""))</f>
        <v/>
      </c>
      <c r="H71" s="24">
        <f>IF(COUNTA(A71:C71)+COUNTA(I71)=0,"",IF(OR(A71="",B71="",C71=""),"Conferir campos",IF(I71="","Conferir vencimento",IF(COUNTIFS(Premissas!$A$6:$A$105,A71,Premissas!$B$6:$B$105,B71,Premissas!$E$6:$E$105,Premissas!$I$11)&lt;&gt;1,"Conferir cadastro",IF(ABS(SUMIFS(Premissas!$C$6:$C$105,Premissas!$A$6:$A$105,A71,Premissas!$E$6:$E$105,Premissas!$I$11)-1)&gt;Premissas!$I$3,"Conferir frações",IF(D71="","Sem despesa conferida","Calculado"))))))</f>
        <v/>
      </c>
      <c r="I71" s="27" t="n"/>
      <c r="J71" s="11" t="n"/>
    </row>
    <row r="72" ht="22" customHeight="1">
      <c r="A72" s="11" t="n"/>
      <c r="B72" s="11" t="n"/>
      <c r="C72" s="27" t="n"/>
      <c r="D72" s="17">
        <f>IF(OR(A72="",C72=""),"",IF(COUNTIFS(Despesas!$A$6:$A$105,A72,Despesas!$B$6:$B$105,C72,Despesas!$E$6:$E$105,Premissas!$I$16)=0,"",IFERROR(SUMIFS(Despesas!$C$6:$C$105,Despesas!$A$6:$A$105,A72,Despesas!$B$6:$B$105,C72,Despesas!$E$6:$E$105,Premissas!$I$16),"")))</f>
        <v/>
      </c>
      <c r="E72" s="18">
        <f>IF(OR(A72="",B72=""),"",IF(COUNTIFS(Premissas!$A$6:$A$105,A72,Premissas!$B$6:$B$105,B72,Premissas!$E$6:$E$105,Premissas!$I$11)=0,"",IFERROR(SUMIFS(Premissas!$C$6:$C$105,Premissas!$A$6:$A$105,A72,Premissas!$B$6:$B$105,B72,Premissas!$E$6:$E$105,Premissas!$I$11),"")))</f>
        <v/>
      </c>
      <c r="F72" s="17">
        <f>IF(OR(D72="",E72=""),"",IFERROR(D72*E72,""))</f>
        <v/>
      </c>
      <c r="G72" s="19">
        <f>IF(OR(A72="",B72=""),"",IFERROR(INDEX(Premissas!$D$6:$D$105,MATCH(1,INDEX((Premissas!$A$6:$A$105=A72)*(Premissas!$B$6:$B$105=B72)*(Premissas!$E$6:$E$105=Premissas!$I$11),0),0)),""))</f>
        <v/>
      </c>
      <c r="H72" s="20">
        <f>IF(COUNTA(A72:C72)+COUNTA(I72)=0,"",IF(OR(A72="",B72="",C72=""),"Conferir campos",IF(I72="","Conferir vencimento",IF(COUNTIFS(Premissas!$A$6:$A$105,A72,Premissas!$B$6:$B$105,B72,Premissas!$E$6:$E$105,Premissas!$I$11)&lt;&gt;1,"Conferir cadastro",IF(ABS(SUMIFS(Premissas!$C$6:$C$105,Premissas!$A$6:$A$105,A72,Premissas!$E$6:$E$105,Premissas!$I$11)-1)&gt;Premissas!$I$3,"Conferir frações",IF(D72="","Sem despesa conferida","Calculado"))))))</f>
        <v/>
      </c>
      <c r="I72" s="27" t="n"/>
      <c r="J72" s="11" t="n"/>
    </row>
    <row r="73" ht="22" customHeight="1">
      <c r="A73" s="11" t="n"/>
      <c r="B73" s="11" t="n"/>
      <c r="C73" s="27" t="n"/>
      <c r="D73" s="21">
        <f>IF(OR(A73="",C73=""),"",IF(COUNTIFS(Despesas!$A$6:$A$105,A73,Despesas!$B$6:$B$105,C73,Despesas!$E$6:$E$105,Premissas!$I$16)=0,"",IFERROR(SUMIFS(Despesas!$C$6:$C$105,Despesas!$A$6:$A$105,A73,Despesas!$B$6:$B$105,C73,Despesas!$E$6:$E$105,Premissas!$I$16),"")))</f>
        <v/>
      </c>
      <c r="E73" s="22">
        <f>IF(OR(A73="",B73=""),"",IF(COUNTIFS(Premissas!$A$6:$A$105,A73,Premissas!$B$6:$B$105,B73,Premissas!$E$6:$E$105,Premissas!$I$11)=0,"",IFERROR(SUMIFS(Premissas!$C$6:$C$105,Premissas!$A$6:$A$105,A73,Premissas!$B$6:$B$105,B73,Premissas!$E$6:$E$105,Premissas!$I$11),"")))</f>
        <v/>
      </c>
      <c r="F73" s="21">
        <f>IF(OR(D73="",E73=""),"",IFERROR(D73*E73,""))</f>
        <v/>
      </c>
      <c r="G73" s="23">
        <f>IF(OR(A73="",B73=""),"",IFERROR(INDEX(Premissas!$D$6:$D$105,MATCH(1,INDEX((Premissas!$A$6:$A$105=A73)*(Premissas!$B$6:$B$105=B73)*(Premissas!$E$6:$E$105=Premissas!$I$11),0),0)),""))</f>
        <v/>
      </c>
      <c r="H73" s="24">
        <f>IF(COUNTA(A73:C73)+COUNTA(I73)=0,"",IF(OR(A73="",B73="",C73=""),"Conferir campos",IF(I73="","Conferir vencimento",IF(COUNTIFS(Premissas!$A$6:$A$105,A73,Premissas!$B$6:$B$105,B73,Premissas!$E$6:$E$105,Premissas!$I$11)&lt;&gt;1,"Conferir cadastro",IF(ABS(SUMIFS(Premissas!$C$6:$C$105,Premissas!$A$6:$A$105,A73,Premissas!$E$6:$E$105,Premissas!$I$11)-1)&gt;Premissas!$I$3,"Conferir frações",IF(D73="","Sem despesa conferida","Calculado"))))))</f>
        <v/>
      </c>
      <c r="I73" s="27" t="n"/>
      <c r="J73" s="11" t="n"/>
    </row>
    <row r="74" ht="22" customHeight="1">
      <c r="A74" s="11" t="n"/>
      <c r="B74" s="11" t="n"/>
      <c r="C74" s="27" t="n"/>
      <c r="D74" s="17">
        <f>IF(OR(A74="",C74=""),"",IF(COUNTIFS(Despesas!$A$6:$A$105,A74,Despesas!$B$6:$B$105,C74,Despesas!$E$6:$E$105,Premissas!$I$16)=0,"",IFERROR(SUMIFS(Despesas!$C$6:$C$105,Despesas!$A$6:$A$105,A74,Despesas!$B$6:$B$105,C74,Despesas!$E$6:$E$105,Premissas!$I$16),"")))</f>
        <v/>
      </c>
      <c r="E74" s="18">
        <f>IF(OR(A74="",B74=""),"",IF(COUNTIFS(Premissas!$A$6:$A$105,A74,Premissas!$B$6:$B$105,B74,Premissas!$E$6:$E$105,Premissas!$I$11)=0,"",IFERROR(SUMIFS(Premissas!$C$6:$C$105,Premissas!$A$6:$A$105,A74,Premissas!$B$6:$B$105,B74,Premissas!$E$6:$E$105,Premissas!$I$11),"")))</f>
        <v/>
      </c>
      <c r="F74" s="17">
        <f>IF(OR(D74="",E74=""),"",IFERROR(D74*E74,""))</f>
        <v/>
      </c>
      <c r="G74" s="19">
        <f>IF(OR(A74="",B74=""),"",IFERROR(INDEX(Premissas!$D$6:$D$105,MATCH(1,INDEX((Premissas!$A$6:$A$105=A74)*(Premissas!$B$6:$B$105=B74)*(Premissas!$E$6:$E$105=Premissas!$I$11),0),0)),""))</f>
        <v/>
      </c>
      <c r="H74" s="20">
        <f>IF(COUNTA(A74:C74)+COUNTA(I74)=0,"",IF(OR(A74="",B74="",C74=""),"Conferir campos",IF(I74="","Conferir vencimento",IF(COUNTIFS(Premissas!$A$6:$A$105,A74,Premissas!$B$6:$B$105,B74,Premissas!$E$6:$E$105,Premissas!$I$11)&lt;&gt;1,"Conferir cadastro",IF(ABS(SUMIFS(Premissas!$C$6:$C$105,Premissas!$A$6:$A$105,A74,Premissas!$E$6:$E$105,Premissas!$I$11)-1)&gt;Premissas!$I$3,"Conferir frações",IF(D74="","Sem despesa conferida","Calculado"))))))</f>
        <v/>
      </c>
      <c r="I74" s="27" t="n"/>
      <c r="J74" s="11" t="n"/>
    </row>
    <row r="75" ht="22" customHeight="1">
      <c r="A75" s="11" t="n"/>
      <c r="B75" s="11" t="n"/>
      <c r="C75" s="27" t="n"/>
      <c r="D75" s="21">
        <f>IF(OR(A75="",C75=""),"",IF(COUNTIFS(Despesas!$A$6:$A$105,A75,Despesas!$B$6:$B$105,C75,Despesas!$E$6:$E$105,Premissas!$I$16)=0,"",IFERROR(SUMIFS(Despesas!$C$6:$C$105,Despesas!$A$6:$A$105,A75,Despesas!$B$6:$B$105,C75,Despesas!$E$6:$E$105,Premissas!$I$16),"")))</f>
        <v/>
      </c>
      <c r="E75" s="22">
        <f>IF(OR(A75="",B75=""),"",IF(COUNTIFS(Premissas!$A$6:$A$105,A75,Premissas!$B$6:$B$105,B75,Premissas!$E$6:$E$105,Premissas!$I$11)=0,"",IFERROR(SUMIFS(Premissas!$C$6:$C$105,Premissas!$A$6:$A$105,A75,Premissas!$B$6:$B$105,B75,Premissas!$E$6:$E$105,Premissas!$I$11),"")))</f>
        <v/>
      </c>
      <c r="F75" s="21">
        <f>IF(OR(D75="",E75=""),"",IFERROR(D75*E75,""))</f>
        <v/>
      </c>
      <c r="G75" s="23">
        <f>IF(OR(A75="",B75=""),"",IFERROR(INDEX(Premissas!$D$6:$D$105,MATCH(1,INDEX((Premissas!$A$6:$A$105=A75)*(Premissas!$B$6:$B$105=B75)*(Premissas!$E$6:$E$105=Premissas!$I$11),0),0)),""))</f>
        <v/>
      </c>
      <c r="H75" s="24">
        <f>IF(COUNTA(A75:C75)+COUNTA(I75)=0,"",IF(OR(A75="",B75="",C75=""),"Conferir campos",IF(I75="","Conferir vencimento",IF(COUNTIFS(Premissas!$A$6:$A$105,A75,Premissas!$B$6:$B$105,B75,Premissas!$E$6:$E$105,Premissas!$I$11)&lt;&gt;1,"Conferir cadastro",IF(ABS(SUMIFS(Premissas!$C$6:$C$105,Premissas!$A$6:$A$105,A75,Premissas!$E$6:$E$105,Premissas!$I$11)-1)&gt;Premissas!$I$3,"Conferir frações",IF(D75="","Sem despesa conferida","Calculado"))))))</f>
        <v/>
      </c>
      <c r="I75" s="27" t="n"/>
      <c r="J75" s="11" t="n"/>
    </row>
    <row r="76" ht="22" customHeight="1">
      <c r="A76" s="11" t="n"/>
      <c r="B76" s="11" t="n"/>
      <c r="C76" s="27" t="n"/>
      <c r="D76" s="17">
        <f>IF(OR(A76="",C76=""),"",IF(COUNTIFS(Despesas!$A$6:$A$105,A76,Despesas!$B$6:$B$105,C76,Despesas!$E$6:$E$105,Premissas!$I$16)=0,"",IFERROR(SUMIFS(Despesas!$C$6:$C$105,Despesas!$A$6:$A$105,A76,Despesas!$B$6:$B$105,C76,Despesas!$E$6:$E$105,Premissas!$I$16),"")))</f>
        <v/>
      </c>
      <c r="E76" s="18">
        <f>IF(OR(A76="",B76=""),"",IF(COUNTIFS(Premissas!$A$6:$A$105,A76,Premissas!$B$6:$B$105,B76,Premissas!$E$6:$E$105,Premissas!$I$11)=0,"",IFERROR(SUMIFS(Premissas!$C$6:$C$105,Premissas!$A$6:$A$105,A76,Premissas!$B$6:$B$105,B76,Premissas!$E$6:$E$105,Premissas!$I$11),"")))</f>
        <v/>
      </c>
      <c r="F76" s="17">
        <f>IF(OR(D76="",E76=""),"",IFERROR(D76*E76,""))</f>
        <v/>
      </c>
      <c r="G76" s="19">
        <f>IF(OR(A76="",B76=""),"",IFERROR(INDEX(Premissas!$D$6:$D$105,MATCH(1,INDEX((Premissas!$A$6:$A$105=A76)*(Premissas!$B$6:$B$105=B76)*(Premissas!$E$6:$E$105=Premissas!$I$11),0),0)),""))</f>
        <v/>
      </c>
      <c r="H76" s="20">
        <f>IF(COUNTA(A76:C76)+COUNTA(I76)=0,"",IF(OR(A76="",B76="",C76=""),"Conferir campos",IF(I76="","Conferir vencimento",IF(COUNTIFS(Premissas!$A$6:$A$105,A76,Premissas!$B$6:$B$105,B76,Premissas!$E$6:$E$105,Premissas!$I$11)&lt;&gt;1,"Conferir cadastro",IF(ABS(SUMIFS(Premissas!$C$6:$C$105,Premissas!$A$6:$A$105,A76,Premissas!$E$6:$E$105,Premissas!$I$11)-1)&gt;Premissas!$I$3,"Conferir frações",IF(D76="","Sem despesa conferida","Calculado"))))))</f>
        <v/>
      </c>
      <c r="I76" s="27" t="n"/>
      <c r="J76" s="11" t="n"/>
    </row>
    <row r="77" ht="22" customHeight="1">
      <c r="A77" s="11" t="n"/>
      <c r="B77" s="11" t="n"/>
      <c r="C77" s="27" t="n"/>
      <c r="D77" s="21">
        <f>IF(OR(A77="",C77=""),"",IF(COUNTIFS(Despesas!$A$6:$A$105,A77,Despesas!$B$6:$B$105,C77,Despesas!$E$6:$E$105,Premissas!$I$16)=0,"",IFERROR(SUMIFS(Despesas!$C$6:$C$105,Despesas!$A$6:$A$105,A77,Despesas!$B$6:$B$105,C77,Despesas!$E$6:$E$105,Premissas!$I$16),"")))</f>
        <v/>
      </c>
      <c r="E77" s="22">
        <f>IF(OR(A77="",B77=""),"",IF(COUNTIFS(Premissas!$A$6:$A$105,A77,Premissas!$B$6:$B$105,B77,Premissas!$E$6:$E$105,Premissas!$I$11)=0,"",IFERROR(SUMIFS(Premissas!$C$6:$C$105,Premissas!$A$6:$A$105,A77,Premissas!$B$6:$B$105,B77,Premissas!$E$6:$E$105,Premissas!$I$11),"")))</f>
        <v/>
      </c>
      <c r="F77" s="21">
        <f>IF(OR(D77="",E77=""),"",IFERROR(D77*E77,""))</f>
        <v/>
      </c>
      <c r="G77" s="23">
        <f>IF(OR(A77="",B77=""),"",IFERROR(INDEX(Premissas!$D$6:$D$105,MATCH(1,INDEX((Premissas!$A$6:$A$105=A77)*(Premissas!$B$6:$B$105=B77)*(Premissas!$E$6:$E$105=Premissas!$I$11),0),0)),""))</f>
        <v/>
      </c>
      <c r="H77" s="24">
        <f>IF(COUNTA(A77:C77)+COUNTA(I77)=0,"",IF(OR(A77="",B77="",C77=""),"Conferir campos",IF(I77="","Conferir vencimento",IF(COUNTIFS(Premissas!$A$6:$A$105,A77,Premissas!$B$6:$B$105,B77,Premissas!$E$6:$E$105,Premissas!$I$11)&lt;&gt;1,"Conferir cadastro",IF(ABS(SUMIFS(Premissas!$C$6:$C$105,Premissas!$A$6:$A$105,A77,Premissas!$E$6:$E$105,Premissas!$I$11)-1)&gt;Premissas!$I$3,"Conferir frações",IF(D77="","Sem despesa conferida","Calculado"))))))</f>
        <v/>
      </c>
      <c r="I77" s="27" t="n"/>
      <c r="J77" s="11" t="n"/>
    </row>
    <row r="78" ht="22" customHeight="1">
      <c r="A78" s="11" t="n"/>
      <c r="B78" s="11" t="n"/>
      <c r="C78" s="27" t="n"/>
      <c r="D78" s="17">
        <f>IF(OR(A78="",C78=""),"",IF(COUNTIFS(Despesas!$A$6:$A$105,A78,Despesas!$B$6:$B$105,C78,Despesas!$E$6:$E$105,Premissas!$I$16)=0,"",IFERROR(SUMIFS(Despesas!$C$6:$C$105,Despesas!$A$6:$A$105,A78,Despesas!$B$6:$B$105,C78,Despesas!$E$6:$E$105,Premissas!$I$16),"")))</f>
        <v/>
      </c>
      <c r="E78" s="18">
        <f>IF(OR(A78="",B78=""),"",IF(COUNTIFS(Premissas!$A$6:$A$105,A78,Premissas!$B$6:$B$105,B78,Premissas!$E$6:$E$105,Premissas!$I$11)=0,"",IFERROR(SUMIFS(Premissas!$C$6:$C$105,Premissas!$A$6:$A$105,A78,Premissas!$B$6:$B$105,B78,Premissas!$E$6:$E$105,Premissas!$I$11),"")))</f>
        <v/>
      </c>
      <c r="F78" s="17">
        <f>IF(OR(D78="",E78=""),"",IFERROR(D78*E78,""))</f>
        <v/>
      </c>
      <c r="G78" s="19">
        <f>IF(OR(A78="",B78=""),"",IFERROR(INDEX(Premissas!$D$6:$D$105,MATCH(1,INDEX((Premissas!$A$6:$A$105=A78)*(Premissas!$B$6:$B$105=B78)*(Premissas!$E$6:$E$105=Premissas!$I$11),0),0)),""))</f>
        <v/>
      </c>
      <c r="H78" s="20">
        <f>IF(COUNTA(A78:C78)+COUNTA(I78)=0,"",IF(OR(A78="",B78="",C78=""),"Conferir campos",IF(I78="","Conferir vencimento",IF(COUNTIFS(Premissas!$A$6:$A$105,A78,Premissas!$B$6:$B$105,B78,Premissas!$E$6:$E$105,Premissas!$I$11)&lt;&gt;1,"Conferir cadastro",IF(ABS(SUMIFS(Premissas!$C$6:$C$105,Premissas!$A$6:$A$105,A78,Premissas!$E$6:$E$105,Premissas!$I$11)-1)&gt;Premissas!$I$3,"Conferir frações",IF(D78="","Sem despesa conferida","Calculado"))))))</f>
        <v/>
      </c>
      <c r="I78" s="27" t="n"/>
      <c r="J78" s="11" t="n"/>
    </row>
    <row r="79" ht="22" customHeight="1">
      <c r="A79" s="11" t="n"/>
      <c r="B79" s="11" t="n"/>
      <c r="C79" s="27" t="n"/>
      <c r="D79" s="21">
        <f>IF(OR(A79="",C79=""),"",IF(COUNTIFS(Despesas!$A$6:$A$105,A79,Despesas!$B$6:$B$105,C79,Despesas!$E$6:$E$105,Premissas!$I$16)=0,"",IFERROR(SUMIFS(Despesas!$C$6:$C$105,Despesas!$A$6:$A$105,A79,Despesas!$B$6:$B$105,C79,Despesas!$E$6:$E$105,Premissas!$I$16),"")))</f>
        <v/>
      </c>
      <c r="E79" s="22">
        <f>IF(OR(A79="",B79=""),"",IF(COUNTIFS(Premissas!$A$6:$A$105,A79,Premissas!$B$6:$B$105,B79,Premissas!$E$6:$E$105,Premissas!$I$11)=0,"",IFERROR(SUMIFS(Premissas!$C$6:$C$105,Premissas!$A$6:$A$105,A79,Premissas!$B$6:$B$105,B79,Premissas!$E$6:$E$105,Premissas!$I$11),"")))</f>
        <v/>
      </c>
      <c r="F79" s="21">
        <f>IF(OR(D79="",E79=""),"",IFERROR(D79*E79,""))</f>
        <v/>
      </c>
      <c r="G79" s="23">
        <f>IF(OR(A79="",B79=""),"",IFERROR(INDEX(Premissas!$D$6:$D$105,MATCH(1,INDEX((Premissas!$A$6:$A$105=A79)*(Premissas!$B$6:$B$105=B79)*(Premissas!$E$6:$E$105=Premissas!$I$11),0),0)),""))</f>
        <v/>
      </c>
      <c r="H79" s="24">
        <f>IF(COUNTA(A79:C79)+COUNTA(I79)=0,"",IF(OR(A79="",B79="",C79=""),"Conferir campos",IF(I79="","Conferir vencimento",IF(COUNTIFS(Premissas!$A$6:$A$105,A79,Premissas!$B$6:$B$105,B79,Premissas!$E$6:$E$105,Premissas!$I$11)&lt;&gt;1,"Conferir cadastro",IF(ABS(SUMIFS(Premissas!$C$6:$C$105,Premissas!$A$6:$A$105,A79,Premissas!$E$6:$E$105,Premissas!$I$11)-1)&gt;Premissas!$I$3,"Conferir frações",IF(D79="","Sem despesa conferida","Calculado"))))))</f>
        <v/>
      </c>
      <c r="I79" s="27" t="n"/>
      <c r="J79" s="11" t="n"/>
    </row>
    <row r="80" ht="22" customHeight="1">
      <c r="A80" s="11" t="n"/>
      <c r="B80" s="11" t="n"/>
      <c r="C80" s="27" t="n"/>
      <c r="D80" s="17">
        <f>IF(OR(A80="",C80=""),"",IF(COUNTIFS(Despesas!$A$6:$A$105,A80,Despesas!$B$6:$B$105,C80,Despesas!$E$6:$E$105,Premissas!$I$16)=0,"",IFERROR(SUMIFS(Despesas!$C$6:$C$105,Despesas!$A$6:$A$105,A80,Despesas!$B$6:$B$105,C80,Despesas!$E$6:$E$105,Premissas!$I$16),"")))</f>
        <v/>
      </c>
      <c r="E80" s="18">
        <f>IF(OR(A80="",B80=""),"",IF(COUNTIFS(Premissas!$A$6:$A$105,A80,Premissas!$B$6:$B$105,B80,Premissas!$E$6:$E$105,Premissas!$I$11)=0,"",IFERROR(SUMIFS(Premissas!$C$6:$C$105,Premissas!$A$6:$A$105,A80,Premissas!$B$6:$B$105,B80,Premissas!$E$6:$E$105,Premissas!$I$11),"")))</f>
        <v/>
      </c>
      <c r="F80" s="17">
        <f>IF(OR(D80="",E80=""),"",IFERROR(D80*E80,""))</f>
        <v/>
      </c>
      <c r="G80" s="19">
        <f>IF(OR(A80="",B80=""),"",IFERROR(INDEX(Premissas!$D$6:$D$105,MATCH(1,INDEX((Premissas!$A$6:$A$105=A80)*(Premissas!$B$6:$B$105=B80)*(Premissas!$E$6:$E$105=Premissas!$I$11),0),0)),""))</f>
        <v/>
      </c>
      <c r="H80" s="20">
        <f>IF(COUNTA(A80:C80)+COUNTA(I80)=0,"",IF(OR(A80="",B80="",C80=""),"Conferir campos",IF(I80="","Conferir vencimento",IF(COUNTIFS(Premissas!$A$6:$A$105,A80,Premissas!$B$6:$B$105,B80,Premissas!$E$6:$E$105,Premissas!$I$11)&lt;&gt;1,"Conferir cadastro",IF(ABS(SUMIFS(Premissas!$C$6:$C$105,Premissas!$A$6:$A$105,A80,Premissas!$E$6:$E$105,Premissas!$I$11)-1)&gt;Premissas!$I$3,"Conferir frações",IF(D80="","Sem despesa conferida","Calculado"))))))</f>
        <v/>
      </c>
      <c r="I80" s="27" t="n"/>
      <c r="J80" s="11" t="n"/>
    </row>
    <row r="81" ht="22" customHeight="1">
      <c r="A81" s="11" t="n"/>
      <c r="B81" s="11" t="n"/>
      <c r="C81" s="27" t="n"/>
      <c r="D81" s="21">
        <f>IF(OR(A81="",C81=""),"",IF(COUNTIFS(Despesas!$A$6:$A$105,A81,Despesas!$B$6:$B$105,C81,Despesas!$E$6:$E$105,Premissas!$I$16)=0,"",IFERROR(SUMIFS(Despesas!$C$6:$C$105,Despesas!$A$6:$A$105,A81,Despesas!$B$6:$B$105,C81,Despesas!$E$6:$E$105,Premissas!$I$16),"")))</f>
        <v/>
      </c>
      <c r="E81" s="22">
        <f>IF(OR(A81="",B81=""),"",IF(COUNTIFS(Premissas!$A$6:$A$105,A81,Premissas!$B$6:$B$105,B81,Premissas!$E$6:$E$105,Premissas!$I$11)=0,"",IFERROR(SUMIFS(Premissas!$C$6:$C$105,Premissas!$A$6:$A$105,A81,Premissas!$B$6:$B$105,B81,Premissas!$E$6:$E$105,Premissas!$I$11),"")))</f>
        <v/>
      </c>
      <c r="F81" s="21">
        <f>IF(OR(D81="",E81=""),"",IFERROR(D81*E81,""))</f>
        <v/>
      </c>
      <c r="G81" s="23">
        <f>IF(OR(A81="",B81=""),"",IFERROR(INDEX(Premissas!$D$6:$D$105,MATCH(1,INDEX((Premissas!$A$6:$A$105=A81)*(Premissas!$B$6:$B$105=B81)*(Premissas!$E$6:$E$105=Premissas!$I$11),0),0)),""))</f>
        <v/>
      </c>
      <c r="H81" s="24">
        <f>IF(COUNTA(A81:C81)+COUNTA(I81)=0,"",IF(OR(A81="",B81="",C81=""),"Conferir campos",IF(I81="","Conferir vencimento",IF(COUNTIFS(Premissas!$A$6:$A$105,A81,Premissas!$B$6:$B$105,B81,Premissas!$E$6:$E$105,Premissas!$I$11)&lt;&gt;1,"Conferir cadastro",IF(ABS(SUMIFS(Premissas!$C$6:$C$105,Premissas!$A$6:$A$105,A81,Premissas!$E$6:$E$105,Premissas!$I$11)-1)&gt;Premissas!$I$3,"Conferir frações",IF(D81="","Sem despesa conferida","Calculado"))))))</f>
        <v/>
      </c>
      <c r="I81" s="27" t="n"/>
      <c r="J81" s="11" t="n"/>
    </row>
    <row r="82" ht="22" customHeight="1">
      <c r="A82" s="11" t="n"/>
      <c r="B82" s="11" t="n"/>
      <c r="C82" s="27" t="n"/>
      <c r="D82" s="17">
        <f>IF(OR(A82="",C82=""),"",IF(COUNTIFS(Despesas!$A$6:$A$105,A82,Despesas!$B$6:$B$105,C82,Despesas!$E$6:$E$105,Premissas!$I$16)=0,"",IFERROR(SUMIFS(Despesas!$C$6:$C$105,Despesas!$A$6:$A$105,A82,Despesas!$B$6:$B$105,C82,Despesas!$E$6:$E$105,Premissas!$I$16),"")))</f>
        <v/>
      </c>
      <c r="E82" s="18">
        <f>IF(OR(A82="",B82=""),"",IF(COUNTIFS(Premissas!$A$6:$A$105,A82,Premissas!$B$6:$B$105,B82,Premissas!$E$6:$E$105,Premissas!$I$11)=0,"",IFERROR(SUMIFS(Premissas!$C$6:$C$105,Premissas!$A$6:$A$105,A82,Premissas!$B$6:$B$105,B82,Premissas!$E$6:$E$105,Premissas!$I$11),"")))</f>
        <v/>
      </c>
      <c r="F82" s="17">
        <f>IF(OR(D82="",E82=""),"",IFERROR(D82*E82,""))</f>
        <v/>
      </c>
      <c r="G82" s="19">
        <f>IF(OR(A82="",B82=""),"",IFERROR(INDEX(Premissas!$D$6:$D$105,MATCH(1,INDEX((Premissas!$A$6:$A$105=A82)*(Premissas!$B$6:$B$105=B82)*(Premissas!$E$6:$E$105=Premissas!$I$11),0),0)),""))</f>
        <v/>
      </c>
      <c r="H82" s="20">
        <f>IF(COUNTA(A82:C82)+COUNTA(I82)=0,"",IF(OR(A82="",B82="",C82=""),"Conferir campos",IF(I82="","Conferir vencimento",IF(COUNTIFS(Premissas!$A$6:$A$105,A82,Premissas!$B$6:$B$105,B82,Premissas!$E$6:$E$105,Premissas!$I$11)&lt;&gt;1,"Conferir cadastro",IF(ABS(SUMIFS(Premissas!$C$6:$C$105,Premissas!$A$6:$A$105,A82,Premissas!$E$6:$E$105,Premissas!$I$11)-1)&gt;Premissas!$I$3,"Conferir frações",IF(D82="","Sem despesa conferida","Calculado"))))))</f>
        <v/>
      </c>
      <c r="I82" s="27" t="n"/>
      <c r="J82" s="11" t="n"/>
    </row>
    <row r="83" ht="22" customHeight="1">
      <c r="A83" s="11" t="n"/>
      <c r="B83" s="11" t="n"/>
      <c r="C83" s="27" t="n"/>
      <c r="D83" s="21">
        <f>IF(OR(A83="",C83=""),"",IF(COUNTIFS(Despesas!$A$6:$A$105,A83,Despesas!$B$6:$B$105,C83,Despesas!$E$6:$E$105,Premissas!$I$16)=0,"",IFERROR(SUMIFS(Despesas!$C$6:$C$105,Despesas!$A$6:$A$105,A83,Despesas!$B$6:$B$105,C83,Despesas!$E$6:$E$105,Premissas!$I$16),"")))</f>
        <v/>
      </c>
      <c r="E83" s="22">
        <f>IF(OR(A83="",B83=""),"",IF(COUNTIFS(Premissas!$A$6:$A$105,A83,Premissas!$B$6:$B$105,B83,Premissas!$E$6:$E$105,Premissas!$I$11)=0,"",IFERROR(SUMIFS(Premissas!$C$6:$C$105,Premissas!$A$6:$A$105,A83,Premissas!$B$6:$B$105,B83,Premissas!$E$6:$E$105,Premissas!$I$11),"")))</f>
        <v/>
      </c>
      <c r="F83" s="21">
        <f>IF(OR(D83="",E83=""),"",IFERROR(D83*E83,""))</f>
        <v/>
      </c>
      <c r="G83" s="23">
        <f>IF(OR(A83="",B83=""),"",IFERROR(INDEX(Premissas!$D$6:$D$105,MATCH(1,INDEX((Premissas!$A$6:$A$105=A83)*(Premissas!$B$6:$B$105=B83)*(Premissas!$E$6:$E$105=Premissas!$I$11),0),0)),""))</f>
        <v/>
      </c>
      <c r="H83" s="24">
        <f>IF(COUNTA(A83:C83)+COUNTA(I83)=0,"",IF(OR(A83="",B83="",C83=""),"Conferir campos",IF(I83="","Conferir vencimento",IF(COUNTIFS(Premissas!$A$6:$A$105,A83,Premissas!$B$6:$B$105,B83,Premissas!$E$6:$E$105,Premissas!$I$11)&lt;&gt;1,"Conferir cadastro",IF(ABS(SUMIFS(Premissas!$C$6:$C$105,Premissas!$A$6:$A$105,A83,Premissas!$E$6:$E$105,Premissas!$I$11)-1)&gt;Premissas!$I$3,"Conferir frações",IF(D83="","Sem despesa conferida","Calculado"))))))</f>
        <v/>
      </c>
      <c r="I83" s="27" t="n"/>
      <c r="J83" s="11" t="n"/>
    </row>
    <row r="84" ht="22" customHeight="1">
      <c r="A84" s="11" t="n"/>
      <c r="B84" s="11" t="n"/>
      <c r="C84" s="27" t="n"/>
      <c r="D84" s="17">
        <f>IF(OR(A84="",C84=""),"",IF(COUNTIFS(Despesas!$A$6:$A$105,A84,Despesas!$B$6:$B$105,C84,Despesas!$E$6:$E$105,Premissas!$I$16)=0,"",IFERROR(SUMIFS(Despesas!$C$6:$C$105,Despesas!$A$6:$A$105,A84,Despesas!$B$6:$B$105,C84,Despesas!$E$6:$E$105,Premissas!$I$16),"")))</f>
        <v/>
      </c>
      <c r="E84" s="18">
        <f>IF(OR(A84="",B84=""),"",IF(COUNTIFS(Premissas!$A$6:$A$105,A84,Premissas!$B$6:$B$105,B84,Premissas!$E$6:$E$105,Premissas!$I$11)=0,"",IFERROR(SUMIFS(Premissas!$C$6:$C$105,Premissas!$A$6:$A$105,A84,Premissas!$B$6:$B$105,B84,Premissas!$E$6:$E$105,Premissas!$I$11),"")))</f>
        <v/>
      </c>
      <c r="F84" s="17">
        <f>IF(OR(D84="",E84=""),"",IFERROR(D84*E84,""))</f>
        <v/>
      </c>
      <c r="G84" s="19">
        <f>IF(OR(A84="",B84=""),"",IFERROR(INDEX(Premissas!$D$6:$D$105,MATCH(1,INDEX((Premissas!$A$6:$A$105=A84)*(Premissas!$B$6:$B$105=B84)*(Premissas!$E$6:$E$105=Premissas!$I$11),0),0)),""))</f>
        <v/>
      </c>
      <c r="H84" s="20">
        <f>IF(COUNTA(A84:C84)+COUNTA(I84)=0,"",IF(OR(A84="",B84="",C84=""),"Conferir campos",IF(I84="","Conferir vencimento",IF(COUNTIFS(Premissas!$A$6:$A$105,A84,Premissas!$B$6:$B$105,B84,Premissas!$E$6:$E$105,Premissas!$I$11)&lt;&gt;1,"Conferir cadastro",IF(ABS(SUMIFS(Premissas!$C$6:$C$105,Premissas!$A$6:$A$105,A84,Premissas!$E$6:$E$105,Premissas!$I$11)-1)&gt;Premissas!$I$3,"Conferir frações",IF(D84="","Sem despesa conferida","Calculado"))))))</f>
        <v/>
      </c>
      <c r="I84" s="27" t="n"/>
      <c r="J84" s="11" t="n"/>
    </row>
    <row r="85" ht="22" customHeight="1">
      <c r="A85" s="11" t="n"/>
      <c r="B85" s="11" t="n"/>
      <c r="C85" s="27" t="n"/>
      <c r="D85" s="21">
        <f>IF(OR(A85="",C85=""),"",IF(COUNTIFS(Despesas!$A$6:$A$105,A85,Despesas!$B$6:$B$105,C85,Despesas!$E$6:$E$105,Premissas!$I$16)=0,"",IFERROR(SUMIFS(Despesas!$C$6:$C$105,Despesas!$A$6:$A$105,A85,Despesas!$B$6:$B$105,C85,Despesas!$E$6:$E$105,Premissas!$I$16),"")))</f>
        <v/>
      </c>
      <c r="E85" s="22">
        <f>IF(OR(A85="",B85=""),"",IF(COUNTIFS(Premissas!$A$6:$A$105,A85,Premissas!$B$6:$B$105,B85,Premissas!$E$6:$E$105,Premissas!$I$11)=0,"",IFERROR(SUMIFS(Premissas!$C$6:$C$105,Premissas!$A$6:$A$105,A85,Premissas!$B$6:$B$105,B85,Premissas!$E$6:$E$105,Premissas!$I$11),"")))</f>
        <v/>
      </c>
      <c r="F85" s="21">
        <f>IF(OR(D85="",E85=""),"",IFERROR(D85*E85,""))</f>
        <v/>
      </c>
      <c r="G85" s="23">
        <f>IF(OR(A85="",B85=""),"",IFERROR(INDEX(Premissas!$D$6:$D$105,MATCH(1,INDEX((Premissas!$A$6:$A$105=A85)*(Premissas!$B$6:$B$105=B85)*(Premissas!$E$6:$E$105=Premissas!$I$11),0),0)),""))</f>
        <v/>
      </c>
      <c r="H85" s="24">
        <f>IF(COUNTA(A85:C85)+COUNTA(I85)=0,"",IF(OR(A85="",B85="",C85=""),"Conferir campos",IF(I85="","Conferir vencimento",IF(COUNTIFS(Premissas!$A$6:$A$105,A85,Premissas!$B$6:$B$105,B85,Premissas!$E$6:$E$105,Premissas!$I$11)&lt;&gt;1,"Conferir cadastro",IF(ABS(SUMIFS(Premissas!$C$6:$C$105,Premissas!$A$6:$A$105,A85,Premissas!$E$6:$E$105,Premissas!$I$11)-1)&gt;Premissas!$I$3,"Conferir frações",IF(D85="","Sem despesa conferida","Calculado"))))))</f>
        <v/>
      </c>
      <c r="I85" s="27" t="n"/>
      <c r="J85" s="11" t="n"/>
    </row>
    <row r="86" ht="22" customHeight="1">
      <c r="A86" s="11" t="n"/>
      <c r="B86" s="11" t="n"/>
      <c r="C86" s="27" t="n"/>
      <c r="D86" s="17">
        <f>IF(OR(A86="",C86=""),"",IF(COUNTIFS(Despesas!$A$6:$A$105,A86,Despesas!$B$6:$B$105,C86,Despesas!$E$6:$E$105,Premissas!$I$16)=0,"",IFERROR(SUMIFS(Despesas!$C$6:$C$105,Despesas!$A$6:$A$105,A86,Despesas!$B$6:$B$105,C86,Despesas!$E$6:$E$105,Premissas!$I$16),"")))</f>
        <v/>
      </c>
      <c r="E86" s="18">
        <f>IF(OR(A86="",B86=""),"",IF(COUNTIFS(Premissas!$A$6:$A$105,A86,Premissas!$B$6:$B$105,B86,Premissas!$E$6:$E$105,Premissas!$I$11)=0,"",IFERROR(SUMIFS(Premissas!$C$6:$C$105,Premissas!$A$6:$A$105,A86,Premissas!$B$6:$B$105,B86,Premissas!$E$6:$E$105,Premissas!$I$11),"")))</f>
        <v/>
      </c>
      <c r="F86" s="17">
        <f>IF(OR(D86="",E86=""),"",IFERROR(D86*E86,""))</f>
        <v/>
      </c>
      <c r="G86" s="19">
        <f>IF(OR(A86="",B86=""),"",IFERROR(INDEX(Premissas!$D$6:$D$105,MATCH(1,INDEX((Premissas!$A$6:$A$105=A86)*(Premissas!$B$6:$B$105=B86)*(Premissas!$E$6:$E$105=Premissas!$I$11),0),0)),""))</f>
        <v/>
      </c>
      <c r="H86" s="20">
        <f>IF(COUNTA(A86:C86)+COUNTA(I86)=0,"",IF(OR(A86="",B86="",C86=""),"Conferir campos",IF(I86="","Conferir vencimento",IF(COUNTIFS(Premissas!$A$6:$A$105,A86,Premissas!$B$6:$B$105,B86,Premissas!$E$6:$E$105,Premissas!$I$11)&lt;&gt;1,"Conferir cadastro",IF(ABS(SUMIFS(Premissas!$C$6:$C$105,Premissas!$A$6:$A$105,A86,Premissas!$E$6:$E$105,Premissas!$I$11)-1)&gt;Premissas!$I$3,"Conferir frações",IF(D86="","Sem despesa conferida","Calculado"))))))</f>
        <v/>
      </c>
      <c r="I86" s="27" t="n"/>
      <c r="J86" s="11" t="n"/>
    </row>
    <row r="87" ht="22" customHeight="1">
      <c r="A87" s="11" t="n"/>
      <c r="B87" s="11" t="n"/>
      <c r="C87" s="27" t="n"/>
      <c r="D87" s="21">
        <f>IF(OR(A87="",C87=""),"",IF(COUNTIFS(Despesas!$A$6:$A$105,A87,Despesas!$B$6:$B$105,C87,Despesas!$E$6:$E$105,Premissas!$I$16)=0,"",IFERROR(SUMIFS(Despesas!$C$6:$C$105,Despesas!$A$6:$A$105,A87,Despesas!$B$6:$B$105,C87,Despesas!$E$6:$E$105,Premissas!$I$16),"")))</f>
        <v/>
      </c>
      <c r="E87" s="22">
        <f>IF(OR(A87="",B87=""),"",IF(COUNTIFS(Premissas!$A$6:$A$105,A87,Premissas!$B$6:$B$105,B87,Premissas!$E$6:$E$105,Premissas!$I$11)=0,"",IFERROR(SUMIFS(Premissas!$C$6:$C$105,Premissas!$A$6:$A$105,A87,Premissas!$B$6:$B$105,B87,Premissas!$E$6:$E$105,Premissas!$I$11),"")))</f>
        <v/>
      </c>
      <c r="F87" s="21">
        <f>IF(OR(D87="",E87=""),"",IFERROR(D87*E87,""))</f>
        <v/>
      </c>
      <c r="G87" s="23">
        <f>IF(OR(A87="",B87=""),"",IFERROR(INDEX(Premissas!$D$6:$D$105,MATCH(1,INDEX((Premissas!$A$6:$A$105=A87)*(Premissas!$B$6:$B$105=B87)*(Premissas!$E$6:$E$105=Premissas!$I$11),0),0)),""))</f>
        <v/>
      </c>
      <c r="H87" s="24">
        <f>IF(COUNTA(A87:C87)+COUNTA(I87)=0,"",IF(OR(A87="",B87="",C87=""),"Conferir campos",IF(I87="","Conferir vencimento",IF(COUNTIFS(Premissas!$A$6:$A$105,A87,Premissas!$B$6:$B$105,B87,Premissas!$E$6:$E$105,Premissas!$I$11)&lt;&gt;1,"Conferir cadastro",IF(ABS(SUMIFS(Premissas!$C$6:$C$105,Premissas!$A$6:$A$105,A87,Premissas!$E$6:$E$105,Premissas!$I$11)-1)&gt;Premissas!$I$3,"Conferir frações",IF(D87="","Sem despesa conferida","Calculado"))))))</f>
        <v/>
      </c>
      <c r="I87" s="27" t="n"/>
      <c r="J87" s="11" t="n"/>
    </row>
    <row r="88" ht="22" customHeight="1">
      <c r="A88" s="11" t="n"/>
      <c r="B88" s="11" t="n"/>
      <c r="C88" s="27" t="n"/>
      <c r="D88" s="17">
        <f>IF(OR(A88="",C88=""),"",IF(COUNTIFS(Despesas!$A$6:$A$105,A88,Despesas!$B$6:$B$105,C88,Despesas!$E$6:$E$105,Premissas!$I$16)=0,"",IFERROR(SUMIFS(Despesas!$C$6:$C$105,Despesas!$A$6:$A$105,A88,Despesas!$B$6:$B$105,C88,Despesas!$E$6:$E$105,Premissas!$I$16),"")))</f>
        <v/>
      </c>
      <c r="E88" s="18">
        <f>IF(OR(A88="",B88=""),"",IF(COUNTIFS(Premissas!$A$6:$A$105,A88,Premissas!$B$6:$B$105,B88,Premissas!$E$6:$E$105,Premissas!$I$11)=0,"",IFERROR(SUMIFS(Premissas!$C$6:$C$105,Premissas!$A$6:$A$105,A88,Premissas!$B$6:$B$105,B88,Premissas!$E$6:$E$105,Premissas!$I$11),"")))</f>
        <v/>
      </c>
      <c r="F88" s="17">
        <f>IF(OR(D88="",E88=""),"",IFERROR(D88*E88,""))</f>
        <v/>
      </c>
      <c r="G88" s="19">
        <f>IF(OR(A88="",B88=""),"",IFERROR(INDEX(Premissas!$D$6:$D$105,MATCH(1,INDEX((Premissas!$A$6:$A$105=A88)*(Premissas!$B$6:$B$105=B88)*(Premissas!$E$6:$E$105=Premissas!$I$11),0),0)),""))</f>
        <v/>
      </c>
      <c r="H88" s="20">
        <f>IF(COUNTA(A88:C88)+COUNTA(I88)=0,"",IF(OR(A88="",B88="",C88=""),"Conferir campos",IF(I88="","Conferir vencimento",IF(COUNTIFS(Premissas!$A$6:$A$105,A88,Premissas!$B$6:$B$105,B88,Premissas!$E$6:$E$105,Premissas!$I$11)&lt;&gt;1,"Conferir cadastro",IF(ABS(SUMIFS(Premissas!$C$6:$C$105,Premissas!$A$6:$A$105,A88,Premissas!$E$6:$E$105,Premissas!$I$11)-1)&gt;Premissas!$I$3,"Conferir frações",IF(D88="","Sem despesa conferida","Calculado"))))))</f>
        <v/>
      </c>
      <c r="I88" s="27" t="n"/>
      <c r="J88" s="11" t="n"/>
    </row>
    <row r="89" ht="22" customHeight="1">
      <c r="A89" s="11" t="n"/>
      <c r="B89" s="11" t="n"/>
      <c r="C89" s="27" t="n"/>
      <c r="D89" s="21">
        <f>IF(OR(A89="",C89=""),"",IF(COUNTIFS(Despesas!$A$6:$A$105,A89,Despesas!$B$6:$B$105,C89,Despesas!$E$6:$E$105,Premissas!$I$16)=0,"",IFERROR(SUMIFS(Despesas!$C$6:$C$105,Despesas!$A$6:$A$105,A89,Despesas!$B$6:$B$105,C89,Despesas!$E$6:$E$105,Premissas!$I$16),"")))</f>
        <v/>
      </c>
      <c r="E89" s="22">
        <f>IF(OR(A89="",B89=""),"",IF(COUNTIFS(Premissas!$A$6:$A$105,A89,Premissas!$B$6:$B$105,B89,Premissas!$E$6:$E$105,Premissas!$I$11)=0,"",IFERROR(SUMIFS(Premissas!$C$6:$C$105,Premissas!$A$6:$A$105,A89,Premissas!$B$6:$B$105,B89,Premissas!$E$6:$E$105,Premissas!$I$11),"")))</f>
        <v/>
      </c>
      <c r="F89" s="21">
        <f>IF(OR(D89="",E89=""),"",IFERROR(D89*E89,""))</f>
        <v/>
      </c>
      <c r="G89" s="23">
        <f>IF(OR(A89="",B89=""),"",IFERROR(INDEX(Premissas!$D$6:$D$105,MATCH(1,INDEX((Premissas!$A$6:$A$105=A89)*(Premissas!$B$6:$B$105=B89)*(Premissas!$E$6:$E$105=Premissas!$I$11),0),0)),""))</f>
        <v/>
      </c>
      <c r="H89" s="24">
        <f>IF(COUNTA(A89:C89)+COUNTA(I89)=0,"",IF(OR(A89="",B89="",C89=""),"Conferir campos",IF(I89="","Conferir vencimento",IF(COUNTIFS(Premissas!$A$6:$A$105,A89,Premissas!$B$6:$B$105,B89,Premissas!$E$6:$E$105,Premissas!$I$11)&lt;&gt;1,"Conferir cadastro",IF(ABS(SUMIFS(Premissas!$C$6:$C$105,Premissas!$A$6:$A$105,A89,Premissas!$E$6:$E$105,Premissas!$I$11)-1)&gt;Premissas!$I$3,"Conferir frações",IF(D89="","Sem despesa conferida","Calculado"))))))</f>
        <v/>
      </c>
      <c r="I89" s="27" t="n"/>
      <c r="J89" s="11" t="n"/>
    </row>
    <row r="90" ht="22" customHeight="1">
      <c r="A90" s="11" t="n"/>
      <c r="B90" s="11" t="n"/>
      <c r="C90" s="27" t="n"/>
      <c r="D90" s="17">
        <f>IF(OR(A90="",C90=""),"",IF(COUNTIFS(Despesas!$A$6:$A$105,A90,Despesas!$B$6:$B$105,C90,Despesas!$E$6:$E$105,Premissas!$I$16)=0,"",IFERROR(SUMIFS(Despesas!$C$6:$C$105,Despesas!$A$6:$A$105,A90,Despesas!$B$6:$B$105,C90,Despesas!$E$6:$E$105,Premissas!$I$16),"")))</f>
        <v/>
      </c>
      <c r="E90" s="18">
        <f>IF(OR(A90="",B90=""),"",IF(COUNTIFS(Premissas!$A$6:$A$105,A90,Premissas!$B$6:$B$105,B90,Premissas!$E$6:$E$105,Premissas!$I$11)=0,"",IFERROR(SUMIFS(Premissas!$C$6:$C$105,Premissas!$A$6:$A$105,A90,Premissas!$B$6:$B$105,B90,Premissas!$E$6:$E$105,Premissas!$I$11),"")))</f>
        <v/>
      </c>
      <c r="F90" s="17">
        <f>IF(OR(D90="",E90=""),"",IFERROR(D90*E90,""))</f>
        <v/>
      </c>
      <c r="G90" s="19">
        <f>IF(OR(A90="",B90=""),"",IFERROR(INDEX(Premissas!$D$6:$D$105,MATCH(1,INDEX((Premissas!$A$6:$A$105=A90)*(Premissas!$B$6:$B$105=B90)*(Premissas!$E$6:$E$105=Premissas!$I$11),0),0)),""))</f>
        <v/>
      </c>
      <c r="H90" s="20">
        <f>IF(COUNTA(A90:C90)+COUNTA(I90)=0,"",IF(OR(A90="",B90="",C90=""),"Conferir campos",IF(I90="","Conferir vencimento",IF(COUNTIFS(Premissas!$A$6:$A$105,A90,Premissas!$B$6:$B$105,B90,Premissas!$E$6:$E$105,Premissas!$I$11)&lt;&gt;1,"Conferir cadastro",IF(ABS(SUMIFS(Premissas!$C$6:$C$105,Premissas!$A$6:$A$105,A90,Premissas!$E$6:$E$105,Premissas!$I$11)-1)&gt;Premissas!$I$3,"Conferir frações",IF(D90="","Sem despesa conferida","Calculado"))))))</f>
        <v/>
      </c>
      <c r="I90" s="27" t="n"/>
      <c r="J90" s="11" t="n"/>
    </row>
    <row r="91" ht="22" customHeight="1">
      <c r="A91" s="11" t="n"/>
      <c r="B91" s="11" t="n"/>
      <c r="C91" s="27" t="n"/>
      <c r="D91" s="21">
        <f>IF(OR(A91="",C91=""),"",IF(COUNTIFS(Despesas!$A$6:$A$105,A91,Despesas!$B$6:$B$105,C91,Despesas!$E$6:$E$105,Premissas!$I$16)=0,"",IFERROR(SUMIFS(Despesas!$C$6:$C$105,Despesas!$A$6:$A$105,A91,Despesas!$B$6:$B$105,C91,Despesas!$E$6:$E$105,Premissas!$I$16),"")))</f>
        <v/>
      </c>
      <c r="E91" s="22">
        <f>IF(OR(A91="",B91=""),"",IF(COUNTIFS(Premissas!$A$6:$A$105,A91,Premissas!$B$6:$B$105,B91,Premissas!$E$6:$E$105,Premissas!$I$11)=0,"",IFERROR(SUMIFS(Premissas!$C$6:$C$105,Premissas!$A$6:$A$105,A91,Premissas!$B$6:$B$105,B91,Premissas!$E$6:$E$105,Premissas!$I$11),"")))</f>
        <v/>
      </c>
      <c r="F91" s="21">
        <f>IF(OR(D91="",E91=""),"",IFERROR(D91*E91,""))</f>
        <v/>
      </c>
      <c r="G91" s="23">
        <f>IF(OR(A91="",B91=""),"",IFERROR(INDEX(Premissas!$D$6:$D$105,MATCH(1,INDEX((Premissas!$A$6:$A$105=A91)*(Premissas!$B$6:$B$105=B91)*(Premissas!$E$6:$E$105=Premissas!$I$11),0),0)),""))</f>
        <v/>
      </c>
      <c r="H91" s="24">
        <f>IF(COUNTA(A91:C91)+COUNTA(I91)=0,"",IF(OR(A91="",B91="",C91=""),"Conferir campos",IF(I91="","Conferir vencimento",IF(COUNTIFS(Premissas!$A$6:$A$105,A91,Premissas!$B$6:$B$105,B91,Premissas!$E$6:$E$105,Premissas!$I$11)&lt;&gt;1,"Conferir cadastro",IF(ABS(SUMIFS(Premissas!$C$6:$C$105,Premissas!$A$6:$A$105,A91,Premissas!$E$6:$E$105,Premissas!$I$11)-1)&gt;Premissas!$I$3,"Conferir frações",IF(D91="","Sem despesa conferida","Calculado"))))))</f>
        <v/>
      </c>
      <c r="I91" s="27" t="n"/>
      <c r="J91" s="11" t="n"/>
    </row>
    <row r="92" ht="22" customHeight="1">
      <c r="A92" s="11" t="n"/>
      <c r="B92" s="11" t="n"/>
      <c r="C92" s="27" t="n"/>
      <c r="D92" s="17">
        <f>IF(OR(A92="",C92=""),"",IF(COUNTIFS(Despesas!$A$6:$A$105,A92,Despesas!$B$6:$B$105,C92,Despesas!$E$6:$E$105,Premissas!$I$16)=0,"",IFERROR(SUMIFS(Despesas!$C$6:$C$105,Despesas!$A$6:$A$105,A92,Despesas!$B$6:$B$105,C92,Despesas!$E$6:$E$105,Premissas!$I$16),"")))</f>
        <v/>
      </c>
      <c r="E92" s="18">
        <f>IF(OR(A92="",B92=""),"",IF(COUNTIFS(Premissas!$A$6:$A$105,A92,Premissas!$B$6:$B$105,B92,Premissas!$E$6:$E$105,Premissas!$I$11)=0,"",IFERROR(SUMIFS(Premissas!$C$6:$C$105,Premissas!$A$6:$A$105,A92,Premissas!$B$6:$B$105,B92,Premissas!$E$6:$E$105,Premissas!$I$11),"")))</f>
        <v/>
      </c>
      <c r="F92" s="17">
        <f>IF(OR(D92="",E92=""),"",IFERROR(D92*E92,""))</f>
        <v/>
      </c>
      <c r="G92" s="19">
        <f>IF(OR(A92="",B92=""),"",IFERROR(INDEX(Premissas!$D$6:$D$105,MATCH(1,INDEX((Premissas!$A$6:$A$105=A92)*(Premissas!$B$6:$B$105=B92)*(Premissas!$E$6:$E$105=Premissas!$I$11),0),0)),""))</f>
        <v/>
      </c>
      <c r="H92" s="20">
        <f>IF(COUNTA(A92:C92)+COUNTA(I92)=0,"",IF(OR(A92="",B92="",C92=""),"Conferir campos",IF(I92="","Conferir vencimento",IF(COUNTIFS(Premissas!$A$6:$A$105,A92,Premissas!$B$6:$B$105,B92,Premissas!$E$6:$E$105,Premissas!$I$11)&lt;&gt;1,"Conferir cadastro",IF(ABS(SUMIFS(Premissas!$C$6:$C$105,Premissas!$A$6:$A$105,A92,Premissas!$E$6:$E$105,Premissas!$I$11)-1)&gt;Premissas!$I$3,"Conferir frações",IF(D92="","Sem despesa conferida","Calculado"))))))</f>
        <v/>
      </c>
      <c r="I92" s="27" t="n"/>
      <c r="J92" s="11" t="n"/>
    </row>
    <row r="93" ht="22" customHeight="1">
      <c r="A93" s="11" t="n"/>
      <c r="B93" s="11" t="n"/>
      <c r="C93" s="27" t="n"/>
      <c r="D93" s="21">
        <f>IF(OR(A93="",C93=""),"",IF(COUNTIFS(Despesas!$A$6:$A$105,A93,Despesas!$B$6:$B$105,C93,Despesas!$E$6:$E$105,Premissas!$I$16)=0,"",IFERROR(SUMIFS(Despesas!$C$6:$C$105,Despesas!$A$6:$A$105,A93,Despesas!$B$6:$B$105,C93,Despesas!$E$6:$E$105,Premissas!$I$16),"")))</f>
        <v/>
      </c>
      <c r="E93" s="22">
        <f>IF(OR(A93="",B93=""),"",IF(COUNTIFS(Premissas!$A$6:$A$105,A93,Premissas!$B$6:$B$105,B93,Premissas!$E$6:$E$105,Premissas!$I$11)=0,"",IFERROR(SUMIFS(Premissas!$C$6:$C$105,Premissas!$A$6:$A$105,A93,Premissas!$B$6:$B$105,B93,Premissas!$E$6:$E$105,Premissas!$I$11),"")))</f>
        <v/>
      </c>
      <c r="F93" s="21">
        <f>IF(OR(D93="",E93=""),"",IFERROR(D93*E93,""))</f>
        <v/>
      </c>
      <c r="G93" s="23">
        <f>IF(OR(A93="",B93=""),"",IFERROR(INDEX(Premissas!$D$6:$D$105,MATCH(1,INDEX((Premissas!$A$6:$A$105=A93)*(Premissas!$B$6:$B$105=B93)*(Premissas!$E$6:$E$105=Premissas!$I$11),0),0)),""))</f>
        <v/>
      </c>
      <c r="H93" s="24">
        <f>IF(COUNTA(A93:C93)+COUNTA(I93)=0,"",IF(OR(A93="",B93="",C93=""),"Conferir campos",IF(I93="","Conferir vencimento",IF(COUNTIFS(Premissas!$A$6:$A$105,A93,Premissas!$B$6:$B$105,B93,Premissas!$E$6:$E$105,Premissas!$I$11)&lt;&gt;1,"Conferir cadastro",IF(ABS(SUMIFS(Premissas!$C$6:$C$105,Premissas!$A$6:$A$105,A93,Premissas!$E$6:$E$105,Premissas!$I$11)-1)&gt;Premissas!$I$3,"Conferir frações",IF(D93="","Sem despesa conferida","Calculado"))))))</f>
        <v/>
      </c>
      <c r="I93" s="27" t="n"/>
      <c r="J93" s="11" t="n"/>
    </row>
    <row r="94" ht="22" customHeight="1">
      <c r="A94" s="11" t="n"/>
      <c r="B94" s="11" t="n"/>
      <c r="C94" s="27" t="n"/>
      <c r="D94" s="17">
        <f>IF(OR(A94="",C94=""),"",IF(COUNTIFS(Despesas!$A$6:$A$105,A94,Despesas!$B$6:$B$105,C94,Despesas!$E$6:$E$105,Premissas!$I$16)=0,"",IFERROR(SUMIFS(Despesas!$C$6:$C$105,Despesas!$A$6:$A$105,A94,Despesas!$B$6:$B$105,C94,Despesas!$E$6:$E$105,Premissas!$I$16),"")))</f>
        <v/>
      </c>
      <c r="E94" s="18">
        <f>IF(OR(A94="",B94=""),"",IF(COUNTIFS(Premissas!$A$6:$A$105,A94,Premissas!$B$6:$B$105,B94,Premissas!$E$6:$E$105,Premissas!$I$11)=0,"",IFERROR(SUMIFS(Premissas!$C$6:$C$105,Premissas!$A$6:$A$105,A94,Premissas!$B$6:$B$105,B94,Premissas!$E$6:$E$105,Premissas!$I$11),"")))</f>
        <v/>
      </c>
      <c r="F94" s="17">
        <f>IF(OR(D94="",E94=""),"",IFERROR(D94*E94,""))</f>
        <v/>
      </c>
      <c r="G94" s="19">
        <f>IF(OR(A94="",B94=""),"",IFERROR(INDEX(Premissas!$D$6:$D$105,MATCH(1,INDEX((Premissas!$A$6:$A$105=A94)*(Premissas!$B$6:$B$105=B94)*(Premissas!$E$6:$E$105=Premissas!$I$11),0),0)),""))</f>
        <v/>
      </c>
      <c r="H94" s="20">
        <f>IF(COUNTA(A94:C94)+COUNTA(I94)=0,"",IF(OR(A94="",B94="",C94=""),"Conferir campos",IF(I94="","Conferir vencimento",IF(COUNTIFS(Premissas!$A$6:$A$105,A94,Premissas!$B$6:$B$105,B94,Premissas!$E$6:$E$105,Premissas!$I$11)&lt;&gt;1,"Conferir cadastro",IF(ABS(SUMIFS(Premissas!$C$6:$C$105,Premissas!$A$6:$A$105,A94,Premissas!$E$6:$E$105,Premissas!$I$11)-1)&gt;Premissas!$I$3,"Conferir frações",IF(D94="","Sem despesa conferida","Calculado"))))))</f>
        <v/>
      </c>
      <c r="I94" s="27" t="n"/>
      <c r="J94" s="11" t="n"/>
    </row>
    <row r="95" ht="22" customHeight="1">
      <c r="A95" s="11" t="n"/>
      <c r="B95" s="11" t="n"/>
      <c r="C95" s="27" t="n"/>
      <c r="D95" s="21">
        <f>IF(OR(A95="",C95=""),"",IF(COUNTIFS(Despesas!$A$6:$A$105,A95,Despesas!$B$6:$B$105,C95,Despesas!$E$6:$E$105,Premissas!$I$16)=0,"",IFERROR(SUMIFS(Despesas!$C$6:$C$105,Despesas!$A$6:$A$105,A95,Despesas!$B$6:$B$105,C95,Despesas!$E$6:$E$105,Premissas!$I$16),"")))</f>
        <v/>
      </c>
      <c r="E95" s="22">
        <f>IF(OR(A95="",B95=""),"",IF(COUNTIFS(Premissas!$A$6:$A$105,A95,Premissas!$B$6:$B$105,B95,Premissas!$E$6:$E$105,Premissas!$I$11)=0,"",IFERROR(SUMIFS(Premissas!$C$6:$C$105,Premissas!$A$6:$A$105,A95,Premissas!$B$6:$B$105,B95,Premissas!$E$6:$E$105,Premissas!$I$11),"")))</f>
        <v/>
      </c>
      <c r="F95" s="21">
        <f>IF(OR(D95="",E95=""),"",IFERROR(D95*E95,""))</f>
        <v/>
      </c>
      <c r="G95" s="23">
        <f>IF(OR(A95="",B95=""),"",IFERROR(INDEX(Premissas!$D$6:$D$105,MATCH(1,INDEX((Premissas!$A$6:$A$105=A95)*(Premissas!$B$6:$B$105=B95)*(Premissas!$E$6:$E$105=Premissas!$I$11),0),0)),""))</f>
        <v/>
      </c>
      <c r="H95" s="24">
        <f>IF(COUNTA(A95:C95)+COUNTA(I95)=0,"",IF(OR(A95="",B95="",C95=""),"Conferir campos",IF(I95="","Conferir vencimento",IF(COUNTIFS(Premissas!$A$6:$A$105,A95,Premissas!$B$6:$B$105,B95,Premissas!$E$6:$E$105,Premissas!$I$11)&lt;&gt;1,"Conferir cadastro",IF(ABS(SUMIFS(Premissas!$C$6:$C$105,Premissas!$A$6:$A$105,A95,Premissas!$E$6:$E$105,Premissas!$I$11)-1)&gt;Premissas!$I$3,"Conferir frações",IF(D95="","Sem despesa conferida","Calculado"))))))</f>
        <v/>
      </c>
      <c r="I95" s="27" t="n"/>
      <c r="J95" s="11" t="n"/>
    </row>
    <row r="96" ht="22" customHeight="1">
      <c r="A96" s="11" t="n"/>
      <c r="B96" s="11" t="n"/>
      <c r="C96" s="27" t="n"/>
      <c r="D96" s="17">
        <f>IF(OR(A96="",C96=""),"",IF(COUNTIFS(Despesas!$A$6:$A$105,A96,Despesas!$B$6:$B$105,C96,Despesas!$E$6:$E$105,Premissas!$I$16)=0,"",IFERROR(SUMIFS(Despesas!$C$6:$C$105,Despesas!$A$6:$A$105,A96,Despesas!$B$6:$B$105,C96,Despesas!$E$6:$E$105,Premissas!$I$16),"")))</f>
        <v/>
      </c>
      <c r="E96" s="18">
        <f>IF(OR(A96="",B96=""),"",IF(COUNTIFS(Premissas!$A$6:$A$105,A96,Premissas!$B$6:$B$105,B96,Premissas!$E$6:$E$105,Premissas!$I$11)=0,"",IFERROR(SUMIFS(Premissas!$C$6:$C$105,Premissas!$A$6:$A$105,A96,Premissas!$B$6:$B$105,B96,Premissas!$E$6:$E$105,Premissas!$I$11),"")))</f>
        <v/>
      </c>
      <c r="F96" s="17">
        <f>IF(OR(D96="",E96=""),"",IFERROR(D96*E96,""))</f>
        <v/>
      </c>
      <c r="G96" s="19">
        <f>IF(OR(A96="",B96=""),"",IFERROR(INDEX(Premissas!$D$6:$D$105,MATCH(1,INDEX((Premissas!$A$6:$A$105=A96)*(Premissas!$B$6:$B$105=B96)*(Premissas!$E$6:$E$105=Premissas!$I$11),0),0)),""))</f>
        <v/>
      </c>
      <c r="H96" s="20">
        <f>IF(COUNTA(A96:C96)+COUNTA(I96)=0,"",IF(OR(A96="",B96="",C96=""),"Conferir campos",IF(I96="","Conferir vencimento",IF(COUNTIFS(Premissas!$A$6:$A$105,A96,Premissas!$B$6:$B$105,B96,Premissas!$E$6:$E$105,Premissas!$I$11)&lt;&gt;1,"Conferir cadastro",IF(ABS(SUMIFS(Premissas!$C$6:$C$105,Premissas!$A$6:$A$105,A96,Premissas!$E$6:$E$105,Premissas!$I$11)-1)&gt;Premissas!$I$3,"Conferir frações",IF(D96="","Sem despesa conferida","Calculado"))))))</f>
        <v/>
      </c>
      <c r="I96" s="27" t="n"/>
      <c r="J96" s="11" t="n"/>
    </row>
    <row r="97" ht="22" customHeight="1">
      <c r="A97" s="11" t="n"/>
      <c r="B97" s="11" t="n"/>
      <c r="C97" s="27" t="n"/>
      <c r="D97" s="21">
        <f>IF(OR(A97="",C97=""),"",IF(COUNTIFS(Despesas!$A$6:$A$105,A97,Despesas!$B$6:$B$105,C97,Despesas!$E$6:$E$105,Premissas!$I$16)=0,"",IFERROR(SUMIFS(Despesas!$C$6:$C$105,Despesas!$A$6:$A$105,A97,Despesas!$B$6:$B$105,C97,Despesas!$E$6:$E$105,Premissas!$I$16),"")))</f>
        <v/>
      </c>
      <c r="E97" s="22">
        <f>IF(OR(A97="",B97=""),"",IF(COUNTIFS(Premissas!$A$6:$A$105,A97,Premissas!$B$6:$B$105,B97,Premissas!$E$6:$E$105,Premissas!$I$11)=0,"",IFERROR(SUMIFS(Premissas!$C$6:$C$105,Premissas!$A$6:$A$105,A97,Premissas!$B$6:$B$105,B97,Premissas!$E$6:$E$105,Premissas!$I$11),"")))</f>
        <v/>
      </c>
      <c r="F97" s="21">
        <f>IF(OR(D97="",E97=""),"",IFERROR(D97*E97,""))</f>
        <v/>
      </c>
      <c r="G97" s="23">
        <f>IF(OR(A97="",B97=""),"",IFERROR(INDEX(Premissas!$D$6:$D$105,MATCH(1,INDEX((Premissas!$A$6:$A$105=A97)*(Premissas!$B$6:$B$105=B97)*(Premissas!$E$6:$E$105=Premissas!$I$11),0),0)),""))</f>
        <v/>
      </c>
      <c r="H97" s="24">
        <f>IF(COUNTA(A97:C97)+COUNTA(I97)=0,"",IF(OR(A97="",B97="",C97=""),"Conferir campos",IF(I97="","Conferir vencimento",IF(COUNTIFS(Premissas!$A$6:$A$105,A97,Premissas!$B$6:$B$105,B97,Premissas!$E$6:$E$105,Premissas!$I$11)&lt;&gt;1,"Conferir cadastro",IF(ABS(SUMIFS(Premissas!$C$6:$C$105,Premissas!$A$6:$A$105,A97,Premissas!$E$6:$E$105,Premissas!$I$11)-1)&gt;Premissas!$I$3,"Conferir frações",IF(D97="","Sem despesa conferida","Calculado"))))))</f>
        <v/>
      </c>
      <c r="I97" s="27" t="n"/>
      <c r="J97" s="11" t="n"/>
    </row>
    <row r="98" ht="22" customHeight="1">
      <c r="A98" s="11" t="n"/>
      <c r="B98" s="11" t="n"/>
      <c r="C98" s="27" t="n"/>
      <c r="D98" s="17">
        <f>IF(OR(A98="",C98=""),"",IF(COUNTIFS(Despesas!$A$6:$A$105,A98,Despesas!$B$6:$B$105,C98,Despesas!$E$6:$E$105,Premissas!$I$16)=0,"",IFERROR(SUMIFS(Despesas!$C$6:$C$105,Despesas!$A$6:$A$105,A98,Despesas!$B$6:$B$105,C98,Despesas!$E$6:$E$105,Premissas!$I$16),"")))</f>
        <v/>
      </c>
      <c r="E98" s="18">
        <f>IF(OR(A98="",B98=""),"",IF(COUNTIFS(Premissas!$A$6:$A$105,A98,Premissas!$B$6:$B$105,B98,Premissas!$E$6:$E$105,Premissas!$I$11)=0,"",IFERROR(SUMIFS(Premissas!$C$6:$C$105,Premissas!$A$6:$A$105,A98,Premissas!$B$6:$B$105,B98,Premissas!$E$6:$E$105,Premissas!$I$11),"")))</f>
        <v/>
      </c>
      <c r="F98" s="17">
        <f>IF(OR(D98="",E98=""),"",IFERROR(D98*E98,""))</f>
        <v/>
      </c>
      <c r="G98" s="19">
        <f>IF(OR(A98="",B98=""),"",IFERROR(INDEX(Premissas!$D$6:$D$105,MATCH(1,INDEX((Premissas!$A$6:$A$105=A98)*(Premissas!$B$6:$B$105=B98)*(Premissas!$E$6:$E$105=Premissas!$I$11),0),0)),""))</f>
        <v/>
      </c>
      <c r="H98" s="20">
        <f>IF(COUNTA(A98:C98)+COUNTA(I98)=0,"",IF(OR(A98="",B98="",C98=""),"Conferir campos",IF(I98="","Conferir vencimento",IF(COUNTIFS(Premissas!$A$6:$A$105,A98,Premissas!$B$6:$B$105,B98,Premissas!$E$6:$E$105,Premissas!$I$11)&lt;&gt;1,"Conferir cadastro",IF(ABS(SUMIFS(Premissas!$C$6:$C$105,Premissas!$A$6:$A$105,A98,Premissas!$E$6:$E$105,Premissas!$I$11)-1)&gt;Premissas!$I$3,"Conferir frações",IF(D98="","Sem despesa conferida","Calculado"))))))</f>
        <v/>
      </c>
      <c r="I98" s="27" t="n"/>
      <c r="J98" s="11" t="n"/>
    </row>
    <row r="99" ht="22" customHeight="1">
      <c r="A99" s="11" t="n"/>
      <c r="B99" s="11" t="n"/>
      <c r="C99" s="27" t="n"/>
      <c r="D99" s="21">
        <f>IF(OR(A99="",C99=""),"",IF(COUNTIFS(Despesas!$A$6:$A$105,A99,Despesas!$B$6:$B$105,C99,Despesas!$E$6:$E$105,Premissas!$I$16)=0,"",IFERROR(SUMIFS(Despesas!$C$6:$C$105,Despesas!$A$6:$A$105,A99,Despesas!$B$6:$B$105,C99,Despesas!$E$6:$E$105,Premissas!$I$16),"")))</f>
        <v/>
      </c>
      <c r="E99" s="22">
        <f>IF(OR(A99="",B99=""),"",IF(COUNTIFS(Premissas!$A$6:$A$105,A99,Premissas!$B$6:$B$105,B99,Premissas!$E$6:$E$105,Premissas!$I$11)=0,"",IFERROR(SUMIFS(Premissas!$C$6:$C$105,Premissas!$A$6:$A$105,A99,Premissas!$B$6:$B$105,B99,Premissas!$E$6:$E$105,Premissas!$I$11),"")))</f>
        <v/>
      </c>
      <c r="F99" s="21">
        <f>IF(OR(D99="",E99=""),"",IFERROR(D99*E99,""))</f>
        <v/>
      </c>
      <c r="G99" s="23">
        <f>IF(OR(A99="",B99=""),"",IFERROR(INDEX(Premissas!$D$6:$D$105,MATCH(1,INDEX((Premissas!$A$6:$A$105=A99)*(Premissas!$B$6:$B$105=B99)*(Premissas!$E$6:$E$105=Premissas!$I$11),0),0)),""))</f>
        <v/>
      </c>
      <c r="H99" s="24">
        <f>IF(COUNTA(A99:C99)+COUNTA(I99)=0,"",IF(OR(A99="",B99="",C99=""),"Conferir campos",IF(I99="","Conferir vencimento",IF(COUNTIFS(Premissas!$A$6:$A$105,A99,Premissas!$B$6:$B$105,B99,Premissas!$E$6:$E$105,Premissas!$I$11)&lt;&gt;1,"Conferir cadastro",IF(ABS(SUMIFS(Premissas!$C$6:$C$105,Premissas!$A$6:$A$105,A99,Premissas!$E$6:$E$105,Premissas!$I$11)-1)&gt;Premissas!$I$3,"Conferir frações",IF(D99="","Sem despesa conferida","Calculado"))))))</f>
        <v/>
      </c>
      <c r="I99" s="27" t="n"/>
      <c r="J99" s="11" t="n"/>
    </row>
    <row r="100" ht="22" customHeight="1">
      <c r="A100" s="11" t="n"/>
      <c r="B100" s="11" t="n"/>
      <c r="C100" s="27" t="n"/>
      <c r="D100" s="17">
        <f>IF(OR(A100="",C100=""),"",IF(COUNTIFS(Despesas!$A$6:$A$105,A100,Despesas!$B$6:$B$105,C100,Despesas!$E$6:$E$105,Premissas!$I$16)=0,"",IFERROR(SUMIFS(Despesas!$C$6:$C$105,Despesas!$A$6:$A$105,A100,Despesas!$B$6:$B$105,C100,Despesas!$E$6:$E$105,Premissas!$I$16),"")))</f>
        <v/>
      </c>
      <c r="E100" s="18">
        <f>IF(OR(A100="",B100=""),"",IF(COUNTIFS(Premissas!$A$6:$A$105,A100,Premissas!$B$6:$B$105,B100,Premissas!$E$6:$E$105,Premissas!$I$11)=0,"",IFERROR(SUMIFS(Premissas!$C$6:$C$105,Premissas!$A$6:$A$105,A100,Premissas!$B$6:$B$105,B100,Premissas!$E$6:$E$105,Premissas!$I$11),"")))</f>
        <v/>
      </c>
      <c r="F100" s="17">
        <f>IF(OR(D100="",E100=""),"",IFERROR(D100*E100,""))</f>
        <v/>
      </c>
      <c r="G100" s="19">
        <f>IF(OR(A100="",B100=""),"",IFERROR(INDEX(Premissas!$D$6:$D$105,MATCH(1,INDEX((Premissas!$A$6:$A$105=A100)*(Premissas!$B$6:$B$105=B100)*(Premissas!$E$6:$E$105=Premissas!$I$11),0),0)),""))</f>
        <v/>
      </c>
      <c r="H100" s="20">
        <f>IF(COUNTA(A100:C100)+COUNTA(I100)=0,"",IF(OR(A100="",B100="",C100=""),"Conferir campos",IF(I100="","Conferir vencimento",IF(COUNTIFS(Premissas!$A$6:$A$105,A100,Premissas!$B$6:$B$105,B100,Premissas!$E$6:$E$105,Premissas!$I$11)&lt;&gt;1,"Conferir cadastro",IF(ABS(SUMIFS(Premissas!$C$6:$C$105,Premissas!$A$6:$A$105,A100,Premissas!$E$6:$E$105,Premissas!$I$11)-1)&gt;Premissas!$I$3,"Conferir frações",IF(D100="","Sem despesa conferida","Calculado"))))))</f>
        <v/>
      </c>
      <c r="I100" s="27" t="n"/>
      <c r="J100" s="11" t="n"/>
    </row>
    <row r="101" ht="22" customHeight="1">
      <c r="A101" s="11" t="n"/>
      <c r="B101" s="11" t="n"/>
      <c r="C101" s="27" t="n"/>
      <c r="D101" s="21">
        <f>IF(OR(A101="",C101=""),"",IF(COUNTIFS(Despesas!$A$6:$A$105,A101,Despesas!$B$6:$B$105,C101,Despesas!$E$6:$E$105,Premissas!$I$16)=0,"",IFERROR(SUMIFS(Despesas!$C$6:$C$105,Despesas!$A$6:$A$105,A101,Despesas!$B$6:$B$105,C101,Despesas!$E$6:$E$105,Premissas!$I$16),"")))</f>
        <v/>
      </c>
      <c r="E101" s="22">
        <f>IF(OR(A101="",B101=""),"",IF(COUNTIFS(Premissas!$A$6:$A$105,A101,Premissas!$B$6:$B$105,B101,Premissas!$E$6:$E$105,Premissas!$I$11)=0,"",IFERROR(SUMIFS(Premissas!$C$6:$C$105,Premissas!$A$6:$A$105,A101,Premissas!$B$6:$B$105,B101,Premissas!$E$6:$E$105,Premissas!$I$11),"")))</f>
        <v/>
      </c>
      <c r="F101" s="21">
        <f>IF(OR(D101="",E101=""),"",IFERROR(D101*E101,""))</f>
        <v/>
      </c>
      <c r="G101" s="23">
        <f>IF(OR(A101="",B101=""),"",IFERROR(INDEX(Premissas!$D$6:$D$105,MATCH(1,INDEX((Premissas!$A$6:$A$105=A101)*(Premissas!$B$6:$B$105=B101)*(Premissas!$E$6:$E$105=Premissas!$I$11),0),0)),""))</f>
        <v/>
      </c>
      <c r="H101" s="24">
        <f>IF(COUNTA(A101:C101)+COUNTA(I101)=0,"",IF(OR(A101="",B101="",C101=""),"Conferir campos",IF(I101="","Conferir vencimento",IF(COUNTIFS(Premissas!$A$6:$A$105,A101,Premissas!$B$6:$B$105,B101,Premissas!$E$6:$E$105,Premissas!$I$11)&lt;&gt;1,"Conferir cadastro",IF(ABS(SUMIFS(Premissas!$C$6:$C$105,Premissas!$A$6:$A$105,A101,Premissas!$E$6:$E$105,Premissas!$I$11)-1)&gt;Premissas!$I$3,"Conferir frações",IF(D101="","Sem despesa conferida","Calculado"))))))</f>
        <v/>
      </c>
      <c r="I101" s="27" t="n"/>
      <c r="J101" s="11" t="n"/>
    </row>
    <row r="102" ht="22" customHeight="1">
      <c r="A102" s="11" t="n"/>
      <c r="B102" s="11" t="n"/>
      <c r="C102" s="27" t="n"/>
      <c r="D102" s="17">
        <f>IF(OR(A102="",C102=""),"",IF(COUNTIFS(Despesas!$A$6:$A$105,A102,Despesas!$B$6:$B$105,C102,Despesas!$E$6:$E$105,Premissas!$I$16)=0,"",IFERROR(SUMIFS(Despesas!$C$6:$C$105,Despesas!$A$6:$A$105,A102,Despesas!$B$6:$B$105,C102,Despesas!$E$6:$E$105,Premissas!$I$16),"")))</f>
        <v/>
      </c>
      <c r="E102" s="18">
        <f>IF(OR(A102="",B102=""),"",IF(COUNTIFS(Premissas!$A$6:$A$105,A102,Premissas!$B$6:$B$105,B102,Premissas!$E$6:$E$105,Premissas!$I$11)=0,"",IFERROR(SUMIFS(Premissas!$C$6:$C$105,Premissas!$A$6:$A$105,A102,Premissas!$B$6:$B$105,B102,Premissas!$E$6:$E$105,Premissas!$I$11),"")))</f>
        <v/>
      </c>
      <c r="F102" s="17">
        <f>IF(OR(D102="",E102=""),"",IFERROR(D102*E102,""))</f>
        <v/>
      </c>
      <c r="G102" s="19">
        <f>IF(OR(A102="",B102=""),"",IFERROR(INDEX(Premissas!$D$6:$D$105,MATCH(1,INDEX((Premissas!$A$6:$A$105=A102)*(Premissas!$B$6:$B$105=B102)*(Premissas!$E$6:$E$105=Premissas!$I$11),0),0)),""))</f>
        <v/>
      </c>
      <c r="H102" s="20">
        <f>IF(COUNTA(A102:C102)+COUNTA(I102)=0,"",IF(OR(A102="",B102="",C102=""),"Conferir campos",IF(I102="","Conferir vencimento",IF(COUNTIFS(Premissas!$A$6:$A$105,A102,Premissas!$B$6:$B$105,B102,Premissas!$E$6:$E$105,Premissas!$I$11)&lt;&gt;1,"Conferir cadastro",IF(ABS(SUMIFS(Premissas!$C$6:$C$105,Premissas!$A$6:$A$105,A102,Premissas!$E$6:$E$105,Premissas!$I$11)-1)&gt;Premissas!$I$3,"Conferir frações",IF(D102="","Sem despesa conferida","Calculado"))))))</f>
        <v/>
      </c>
      <c r="I102" s="27" t="n"/>
      <c r="J102" s="11" t="n"/>
    </row>
    <row r="103" ht="22" customHeight="1">
      <c r="A103" s="11" t="n"/>
      <c r="B103" s="11" t="n"/>
      <c r="C103" s="27" t="n"/>
      <c r="D103" s="21">
        <f>IF(OR(A103="",C103=""),"",IF(COUNTIFS(Despesas!$A$6:$A$105,A103,Despesas!$B$6:$B$105,C103,Despesas!$E$6:$E$105,Premissas!$I$16)=0,"",IFERROR(SUMIFS(Despesas!$C$6:$C$105,Despesas!$A$6:$A$105,A103,Despesas!$B$6:$B$105,C103,Despesas!$E$6:$E$105,Premissas!$I$16),"")))</f>
        <v/>
      </c>
      <c r="E103" s="22">
        <f>IF(OR(A103="",B103=""),"",IF(COUNTIFS(Premissas!$A$6:$A$105,A103,Premissas!$B$6:$B$105,B103,Premissas!$E$6:$E$105,Premissas!$I$11)=0,"",IFERROR(SUMIFS(Premissas!$C$6:$C$105,Premissas!$A$6:$A$105,A103,Premissas!$B$6:$B$105,B103,Premissas!$E$6:$E$105,Premissas!$I$11),"")))</f>
        <v/>
      </c>
      <c r="F103" s="21">
        <f>IF(OR(D103="",E103=""),"",IFERROR(D103*E103,""))</f>
        <v/>
      </c>
      <c r="G103" s="23">
        <f>IF(OR(A103="",B103=""),"",IFERROR(INDEX(Premissas!$D$6:$D$105,MATCH(1,INDEX((Premissas!$A$6:$A$105=A103)*(Premissas!$B$6:$B$105=B103)*(Premissas!$E$6:$E$105=Premissas!$I$11),0),0)),""))</f>
        <v/>
      </c>
      <c r="H103" s="24">
        <f>IF(COUNTA(A103:C103)+COUNTA(I103)=0,"",IF(OR(A103="",B103="",C103=""),"Conferir campos",IF(I103="","Conferir vencimento",IF(COUNTIFS(Premissas!$A$6:$A$105,A103,Premissas!$B$6:$B$105,B103,Premissas!$E$6:$E$105,Premissas!$I$11)&lt;&gt;1,"Conferir cadastro",IF(ABS(SUMIFS(Premissas!$C$6:$C$105,Premissas!$A$6:$A$105,A103,Premissas!$E$6:$E$105,Premissas!$I$11)-1)&gt;Premissas!$I$3,"Conferir frações",IF(D103="","Sem despesa conferida","Calculado"))))))</f>
        <v/>
      </c>
      <c r="I103" s="27" t="n"/>
      <c r="J103" s="11" t="n"/>
    </row>
    <row r="104" ht="22" customHeight="1">
      <c r="A104" s="11" t="n"/>
      <c r="B104" s="11" t="n"/>
      <c r="C104" s="27" t="n"/>
      <c r="D104" s="17">
        <f>IF(OR(A104="",C104=""),"",IF(COUNTIFS(Despesas!$A$6:$A$105,A104,Despesas!$B$6:$B$105,C104,Despesas!$E$6:$E$105,Premissas!$I$16)=0,"",IFERROR(SUMIFS(Despesas!$C$6:$C$105,Despesas!$A$6:$A$105,A104,Despesas!$B$6:$B$105,C104,Despesas!$E$6:$E$105,Premissas!$I$16),"")))</f>
        <v/>
      </c>
      <c r="E104" s="18">
        <f>IF(OR(A104="",B104=""),"",IF(COUNTIFS(Premissas!$A$6:$A$105,A104,Premissas!$B$6:$B$105,B104,Premissas!$E$6:$E$105,Premissas!$I$11)=0,"",IFERROR(SUMIFS(Premissas!$C$6:$C$105,Premissas!$A$6:$A$105,A104,Premissas!$B$6:$B$105,B104,Premissas!$E$6:$E$105,Premissas!$I$11),"")))</f>
        <v/>
      </c>
      <c r="F104" s="17">
        <f>IF(OR(D104="",E104=""),"",IFERROR(D104*E104,""))</f>
        <v/>
      </c>
      <c r="G104" s="19">
        <f>IF(OR(A104="",B104=""),"",IFERROR(INDEX(Premissas!$D$6:$D$105,MATCH(1,INDEX((Premissas!$A$6:$A$105=A104)*(Premissas!$B$6:$B$105=B104)*(Premissas!$E$6:$E$105=Premissas!$I$11),0),0)),""))</f>
        <v/>
      </c>
      <c r="H104" s="20">
        <f>IF(COUNTA(A104:C104)+COUNTA(I104)=0,"",IF(OR(A104="",B104="",C104=""),"Conferir campos",IF(I104="","Conferir vencimento",IF(COUNTIFS(Premissas!$A$6:$A$105,A104,Premissas!$B$6:$B$105,B104,Premissas!$E$6:$E$105,Premissas!$I$11)&lt;&gt;1,"Conferir cadastro",IF(ABS(SUMIFS(Premissas!$C$6:$C$105,Premissas!$A$6:$A$105,A104,Premissas!$E$6:$E$105,Premissas!$I$11)-1)&gt;Premissas!$I$3,"Conferir frações",IF(D104="","Sem despesa conferida","Calculado"))))))</f>
        <v/>
      </c>
      <c r="I104" s="27" t="n"/>
      <c r="J104" s="11" t="n"/>
    </row>
    <row r="105" ht="22" customHeight="1">
      <c r="A105" s="11" t="n"/>
      <c r="B105" s="11" t="n"/>
      <c r="C105" s="27" t="n"/>
      <c r="D105" s="21">
        <f>IF(OR(A105="",C105=""),"",IF(COUNTIFS(Despesas!$A$6:$A$105,A105,Despesas!$B$6:$B$105,C105,Despesas!$E$6:$E$105,Premissas!$I$16)=0,"",IFERROR(SUMIFS(Despesas!$C$6:$C$105,Despesas!$A$6:$A$105,A105,Despesas!$B$6:$B$105,C105,Despesas!$E$6:$E$105,Premissas!$I$16),"")))</f>
        <v/>
      </c>
      <c r="E105" s="22">
        <f>IF(OR(A105="",B105=""),"",IF(COUNTIFS(Premissas!$A$6:$A$105,A105,Premissas!$B$6:$B$105,B105,Premissas!$E$6:$E$105,Premissas!$I$11)=0,"",IFERROR(SUMIFS(Premissas!$C$6:$C$105,Premissas!$A$6:$A$105,A105,Premissas!$B$6:$B$105,B105,Premissas!$E$6:$E$105,Premissas!$I$11),"")))</f>
        <v/>
      </c>
      <c r="F105" s="21">
        <f>IF(OR(D105="",E105=""),"",IFERROR(D105*E105,""))</f>
        <v/>
      </c>
      <c r="G105" s="23">
        <f>IF(OR(A105="",B105=""),"",IFERROR(INDEX(Premissas!$D$6:$D$105,MATCH(1,INDEX((Premissas!$A$6:$A$105=A105)*(Premissas!$B$6:$B$105=B105)*(Premissas!$E$6:$E$105=Premissas!$I$11),0),0)),""))</f>
        <v/>
      </c>
      <c r="H105" s="24">
        <f>IF(COUNTA(A105:C105)+COUNTA(I105)=0,"",IF(OR(A105="",B105="",C105=""),"Conferir campos",IF(I105="","Conferir vencimento",IF(COUNTIFS(Premissas!$A$6:$A$105,A105,Premissas!$B$6:$B$105,B105,Premissas!$E$6:$E$105,Premissas!$I$11)&lt;&gt;1,"Conferir cadastro",IF(ABS(SUMIFS(Premissas!$C$6:$C$105,Premissas!$A$6:$A$105,A105,Premissas!$E$6:$E$105,Premissas!$I$11)-1)&gt;Premissas!$I$3,"Conferir frações",IF(D105="","Sem despesa conferida","Calculado"))))))</f>
        <v/>
      </c>
      <c r="I105" s="27" t="n"/>
      <c r="J105" s="11" t="n"/>
    </row>
  </sheetData>
  <mergeCells count="1">
    <mergeCell ref="A1:J1"/>
  </mergeCells>
  <conditionalFormatting sqref="H6:H105">
    <cfRule type="expression" priority="1" dxfId="0">
      <formula>$H6="Calculado"</formula>
    </cfRule>
    <cfRule type="expression" priority="2" dxfId="2">
      <formula>AND($H6&lt;&gt;"",$H6&lt;&gt;"Calculado")</formula>
    </cfRule>
  </conditionalFormatting>
  <conditionalFormatting sqref="I6:I105">
    <cfRule type="expression" priority="3" dxfId="2">
      <formula>AND($I6&lt;&gt;"",$I6&lt;TODAY(),$H6="Calculado")</formula>
    </cfRule>
  </conditionalFormatting>
  <conditionalFormatting sqref="F6:F105">
    <cfRule type="expression" priority="4" dxfId="3">
      <formula>AND($F6&lt;&gt;"",$F6&gt;=0,$H6="Calculado")</formula>
    </cfRule>
  </conditionalFormatting>
  <dataValidations count="2">
    <dataValidation sqref="C6:C105" showDropDown="0" showInputMessage="0" showErrorMessage="0" allowBlank="0" errorTitle="Período inválido" error="Informe o primeiro dia do período dentro dos limites definidos." type="custom">
      <formula1>OR(C6="",AND(ISNUMBER(C6),DAY(C6)=1,C6&gt;=INDIRECT("'Premissas'!$I$6"),C6&lt;=INDIRECT("'Premissas'!$I$7")))</formula1>
    </dataValidation>
    <dataValidation sqref="I6:I105" showDropDown="0" showInputMessage="0" showErrorMessage="0" allowBlank="0" errorTitle="Data inválida" error="Informe uma data dentro dos limites definidos nas premissas." type="date" operator="between">
      <formula1>INDIRECT("'Premissas'!$I$6")</formula1>
      <formula2>INDIRECT("'Premissas'!$I$7")</formula2>
    </dataValidation>
  </dataValidations>
  <pageMargins left="0.25" right="0.25" top="0.5" bottom="0.5" header="0.5" footer="0.5"/>
  <pageSetup fitToHeight="0" fitToWidth="1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2026-09-18T18:11:35Z</dcterms:created>
  <dcterms:modified xmlns:dcterms="http://purl.org/dc/terms/" xmlns:xsi="http://www.w3.org/2001/XMLSchema-instance" xsi:type="dcterms:W3CDTF">2026-09-18T18:11:36+00:00Z</dcterms:modified>
</cp:coreProperties>
</file>