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oje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'Projeções'!$A$4:$K$104</definedName>
    <definedName name="_xlnm._FilterDatabase" localSheetId="2" hidden="1">'Premissas'!$A$5:$C$8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F6F68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b val="1"/>
      <color rgb="002F7D5B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FFF"/>
      </patternFill>
    </fill>
    <fill>
      <patternFill patternType="solid">
        <fgColor rgb="00EEF4F1"/>
      </patternFill>
    </fill>
    <fill>
      <patternFill patternType="solid">
        <fgColor rgb="00FFF3D8"/>
      </patternFill>
    </fill>
  </fills>
  <borders count="9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 style="thin">
        <color rgb="00C9D4D0"/>
      </left>
      <right/>
      <top/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 style="thin">
        <color rgb="00C9D4D0"/>
      </right>
      <top/>
      <bottom/>
      <diagonal/>
    </border>
    <border>
      <left style="thin">
        <color rgb="00C9D4D0"/>
      </left>
      <right/>
      <top/>
      <bottom style="thin">
        <color rgb="00C9D4D0"/>
      </bottom>
      <diagonal/>
    </border>
    <border>
      <left/>
      <right/>
      <top/>
      <bottom style="thin">
        <color rgb="00C9D4D0"/>
      </bottom>
      <diagonal/>
    </border>
    <border>
      <left/>
      <right style="thin">
        <color rgb="00C9D4D0"/>
      </right>
      <top/>
      <bottom style="thin">
        <color rgb="00C9D4D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5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243746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Arrecadação mensal por cenário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'Resumo'!$D$5:$D$8</f>
            </numRef>
          </cat>
          <val>
            <numRef>
              <f>'Resumo'!$E$5:$E$8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Cenário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mensal (R$)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60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  <col width="3" customWidth="1" min="3" max="3"/>
    <col width="19" customWidth="1" min="4" max="4"/>
    <col width="23" customWidth="1" min="5" max="5"/>
    <col width="12" customWidth="1" min="6" max="6"/>
    <col width="12" customWidth="1" min="7" max="7"/>
    <col width="12" customWidth="1" min="8" max="8"/>
  </cols>
  <sheetData>
    <row r="1" ht="24" customHeight="1">
      <c r="A1" s="1" t="inlineStr">
        <is>
          <t>Projeção de reajuste da taxa condominial — Resumo</t>
        </is>
      </c>
      <c r="B1" s="21" t="n"/>
      <c r="C1" s="21" t="n"/>
      <c r="D1" s="21" t="n"/>
      <c r="E1" s="21" t="n"/>
      <c r="F1" s="21" t="n"/>
      <c r="G1" s="21" t="n"/>
      <c r="H1" s="22" t="n"/>
    </row>
    <row r="2" ht="12" customHeight="1">
      <c r="A2" s="23" t="n"/>
      <c r="B2" s="24" t="n"/>
      <c r="C2" s="24" t="n"/>
      <c r="D2" s="24" t="n"/>
      <c r="E2" s="24" t="n"/>
      <c r="F2" s="24" t="n"/>
      <c r="G2" s="24" t="n"/>
      <c r="H2" s="25" t="n"/>
    </row>
    <row r="3" ht="30" customHeight="1">
      <c r="A3" s="3" t="inlineStr">
        <is>
          <t>Indicadores calculados a partir das linhas completas marcadas como “Prevista”. Valores destinados à simulação e conferência interna.</t>
        </is>
      </c>
    </row>
    <row r="4">
      <c r="A4" s="4" t="inlineStr">
        <is>
          <t>Indicador</t>
        </is>
      </c>
      <c r="B4" s="4" t="inlineStr">
        <is>
          <t>Resultado</t>
        </is>
      </c>
      <c r="D4" s="5" t="inlineStr">
        <is>
          <t>Cenário</t>
        </is>
      </c>
      <c r="E4" s="5" t="inlineStr">
        <is>
          <t>Arrecadação mensal</t>
        </is>
      </c>
    </row>
    <row r="5" ht="23" customHeight="1">
      <c r="A5" s="6" t="inlineStr">
        <is>
          <t>Registros preenchidos</t>
        </is>
      </c>
      <c r="B5" s="7">
        <f>IF(COUNTA('Projeções'!$A$5:$A$104)=0,"",COUNTA('Projeções'!$A$5:$A$104))</f>
        <v/>
      </c>
      <c r="D5" s="6" t="inlineStr">
        <is>
          <t>Atual</t>
        </is>
      </c>
      <c r="E5" s="8">
        <f>IF($B$7="","",$B$7)</f>
        <v/>
      </c>
    </row>
    <row r="6" ht="23" customHeight="1">
      <c r="A6" s="9" t="inlineStr">
        <is>
          <t>Unidades previstas e completas</t>
        </is>
      </c>
      <c r="B6" s="10">
        <f>IF(B5="","",COUNTIFS('Projeções'!$A$5:$A$104,"&lt;&gt;",'Projeções'!$B$5:$B$104,"&lt;&gt;",'Projeções'!$C$5:$C$104,"&gt;0",'Projeções'!$D$5:$D$104,"&gt;0",'Projeções'!$E$5:$E$104,"&lt;&gt;",'Projeções'!$F$5:$F$104,"Prevista",'Projeções'!$G$5:$G$104,"&gt;0"))</f>
        <v/>
      </c>
      <c r="D6" s="9" t="inlineStr">
        <is>
          <t>Conservador</t>
        </is>
      </c>
      <c r="E6" s="11">
        <f>IF($B$10="","",$B$10)</f>
        <v/>
      </c>
    </row>
    <row r="7" ht="23" customHeight="1">
      <c r="A7" s="6" t="inlineStr">
        <is>
          <t>Valor mensal atual considerado</t>
        </is>
      </c>
      <c r="B7" s="12">
        <f>IF(B6=0,"",SUMIFS('Projeções'!$D$5:$D$104,'Projeções'!$A$5:$A$104,"&lt;&gt;",'Projeções'!$B$5:$B$104,"&lt;&gt;",'Projeções'!$C$5:$C$104,"&gt;0",'Projeções'!$D$5:$D$104,"&gt;0",'Projeções'!$E$5:$E$104,"&lt;&gt;",'Projeções'!$F$5:$F$104,"Prevista",'Projeções'!$G$5:$G$104,"&gt;0"))</f>
        <v/>
      </c>
      <c r="D7" s="6" t="inlineStr">
        <is>
          <t>Referência</t>
        </is>
      </c>
      <c r="E7" s="8">
        <f>IF($B$11="","",$B$11)</f>
        <v/>
      </c>
    </row>
    <row r="8" ht="23" customHeight="1">
      <c r="A8" s="9" t="inlineStr">
        <is>
          <t>Registros em conferência</t>
        </is>
      </c>
      <c r="B8" s="10">
        <f>IF(B5="","",COUNTIF('Projeções'!$F$5:$F$104,"Em conferência"))</f>
        <v/>
      </c>
      <c r="D8" s="9" t="inlineStr">
        <is>
          <t>Reforçado</t>
        </is>
      </c>
      <c r="E8" s="11">
        <f>IF($B$12="","",$B$12)</f>
        <v/>
      </c>
    </row>
    <row r="9" ht="23" customHeight="1">
      <c r="A9" s="6" t="inlineStr">
        <is>
          <t>Registros não considerados</t>
        </is>
      </c>
      <c r="B9" s="7">
        <f>IF(B5="","",COUNTIF('Projeções'!$F$5:$F$104,"Não considerar"))</f>
        <v/>
      </c>
    </row>
    <row r="10" ht="23" customHeight="1">
      <c r="A10" s="9" t="inlineStr">
        <is>
          <t>Valor projetado — Conservador</t>
        </is>
      </c>
      <c r="B10" s="13">
        <f>IF(B7="","",SUM('Projeções'!$I$5:$I$104))</f>
        <v/>
      </c>
    </row>
    <row r="11" ht="23" customHeight="1">
      <c r="A11" s="6" t="inlineStr">
        <is>
          <t>Valor projetado — Referência</t>
        </is>
      </c>
      <c r="B11" s="14">
        <f>IF(B7="","",SUM('Projeções'!$J$5:$J$104))</f>
        <v/>
      </c>
    </row>
    <row r="12" ht="23" customHeight="1">
      <c r="A12" s="9" t="inlineStr">
        <is>
          <t>Valor projetado — Reforçado</t>
        </is>
      </c>
      <c r="B12" s="13">
        <f>IF(B7="","",SUM('Projeções'!$K$5:$K$104))</f>
        <v/>
      </c>
    </row>
    <row r="13" ht="23" customHeight="1">
      <c r="A13" s="6" t="inlineStr">
        <is>
          <t>Acréscimo mensal — Referência</t>
        </is>
      </c>
      <c r="B13" s="14">
        <f>IF(OR(B7="",B11=""),"",B11-B7)</f>
        <v/>
      </c>
    </row>
    <row r="14" ht="23" customHeight="1">
      <c r="A14" s="9" t="inlineStr">
        <is>
          <t>Variação percentual — Referência</t>
        </is>
      </c>
      <c r="B14" s="15">
        <f>IFERROR(B13/B7,"")</f>
        <v/>
      </c>
    </row>
    <row r="15" ht="23" customHeight="1">
      <c r="A15" s="6" t="inlineStr">
        <is>
          <t>Cenários acima do limite de conferência</t>
        </is>
      </c>
      <c r="B15" s="7">
        <f>IF(B5="","",COUNTIF(Premissas!$B$6:$B$8,"&gt;"&amp;Premissas!$B$12))</f>
        <v/>
      </c>
    </row>
    <row r="16" ht="23" customHeight="1">
      <c r="A16" s="9" t="inlineStr">
        <is>
          <t>Vencimentos passados em conferência</t>
        </is>
      </c>
      <c r="B16" s="10">
        <f>IF(B5="","",COUNTIFS('Projeções'!$G$5:$G$104,"&gt;0",'Projeções'!$G$5:$G$104,"&lt;"&amp;TODAY(),'Projeções'!$F$5:$F$104,"Em conferência"))</f>
        <v/>
      </c>
    </row>
  </sheetData>
  <mergeCells count="1">
    <mergeCell ref="A1:H2"/>
  </mergeCells>
  <conditionalFormatting sqref="B15">
    <cfRule type="expression" priority="1" dxfId="0">
      <formula>B15&gt;0</formula>
    </cfRule>
  </conditionalFormatting>
  <conditionalFormatting sqref="B16">
    <cfRule type="expression" priority="2" dxfId="1">
      <formula>B16&gt;0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7" customWidth="1" min="4" max="4"/>
    <col width="25" customWidth="1" min="5" max="5"/>
    <col width="19" customWidth="1" min="6" max="6"/>
    <col width="14" customWidth="1" min="7" max="7"/>
    <col width="38" customWidth="1" min="8" max="8"/>
    <col width="21" customWidth="1" min="9" max="9"/>
    <col width="21" customWidth="1" min="10" max="10"/>
    <col width="21" customWidth="1" min="11" max="11"/>
  </cols>
  <sheetData>
    <row r="1" ht="24" customHeight="1">
      <c r="A1" s="1" t="inlineStr">
        <is>
          <t>Projeção de reajuste da taxa condominial — Registros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2" t="n"/>
    </row>
    <row r="2" ht="12" customHeight="1">
      <c r="A2" s="23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5" t="n"/>
    </row>
    <row r="3" ht="30" customHeight="1">
      <c r="A3" s="3" t="inlineStr">
        <is>
          <t>Preencha as células amarelas. Os valores projetados consideram somente linhas completas com situação “Prevista”.</t>
        </is>
      </c>
    </row>
    <row r="4" ht="42" customHeight="1">
      <c r="A4" s="4" t="inlineStr">
        <is>
          <t>Condomínio</t>
        </is>
      </c>
      <c r="B4" s="4" t="inlineStr">
        <is>
          <t>Unidade</t>
        </is>
      </c>
      <c r="C4" s="4" t="inlineStr">
        <is>
          <t>Período</t>
        </is>
      </c>
      <c r="D4" s="4" t="inlineStr">
        <is>
          <t>Valor atual (R$)</t>
        </is>
      </c>
      <c r="E4" s="4" t="inlineStr">
        <is>
          <t>Responsável</t>
        </is>
      </c>
      <c r="F4" s="4" t="inlineStr">
        <is>
          <t>Situação</t>
        </is>
      </c>
      <c r="G4" s="4" t="inlineStr">
        <is>
          <t>Vencimento</t>
        </is>
      </c>
      <c r="H4" s="4" t="inlineStr">
        <is>
          <t>Observações</t>
        </is>
      </c>
      <c r="I4" s="4" t="inlineStr">
        <is>
          <t>Valor projetado (R$) — Conservador</t>
        </is>
      </c>
      <c r="J4" s="4" t="inlineStr">
        <is>
          <t>Valor projetado (R$) — Referência</t>
        </is>
      </c>
      <c r="K4" s="4" t="inlineStr">
        <is>
          <t>Valor projetado (R$) — Reforçado</t>
        </is>
      </c>
    </row>
    <row r="5" ht="26" customHeight="1">
      <c r="A5" s="16" t="inlineStr">
        <is>
          <t>Residencial Ipê Sereno (fictício)</t>
        </is>
      </c>
      <c r="B5" s="17" t="inlineStr">
        <is>
          <t>A-101</t>
        </is>
      </c>
      <c r="C5" s="26" t="n">
        <v>46296</v>
      </c>
      <c r="D5" s="19" t="n">
        <v>520</v>
      </c>
      <c r="E5" s="16" t="inlineStr">
        <is>
          <t>Ana Modelo (fictícia)</t>
        </is>
      </c>
      <c r="F5" s="17" t="inlineStr">
        <is>
          <t>Prevista</t>
        </is>
      </c>
      <c r="G5" s="26" t="n">
        <v>46305</v>
      </c>
      <c r="H5" s="16" t="inlineStr">
        <is>
          <t>Valor fictício para a simulação interna.</t>
        </is>
      </c>
      <c r="I5" s="14">
        <f>IF(OR($A5="",$B5="",NOT(ISNUMBER($C5)),NOT(ISNUMBER($D5)),$D5&lt;=0,$E5="",$F5="",NOT(ISNUMBER($G5))),"",IF($F5&lt;&gt;"Prevista","",IFERROR($D5*(1+VLOOKUP("Conservador",Premissas!$A$6:$B$8,2,FALSE)),"")))</f>
        <v/>
      </c>
      <c r="J5" s="14">
        <f>IF(OR($A5="",$B5="",NOT(ISNUMBER($C5)),NOT(ISNUMBER($D5)),$D5&lt;=0,$E5="",$F5="",NOT(ISNUMBER($G5))),"",IF($F5&lt;&gt;"Prevista","",IFERROR($D5*(1+VLOOKUP("Referência",Premissas!$A$6:$B$8,2,FALSE)),"")))</f>
        <v/>
      </c>
      <c r="K5" s="14">
        <f>IF(OR($A5="",$B5="",NOT(ISNUMBER($C5)),NOT(ISNUMBER($D5)),$D5&lt;=0,$E5="",$F5="",NOT(ISNUMBER($G5))),"",IF($F5&lt;&gt;"Prevista","",IFERROR($D5*(1+VLOOKUP("Reforçado",Premissas!$A$6:$B$8,2,FALSE)),"")))</f>
        <v/>
      </c>
    </row>
    <row r="6" ht="26" customHeight="1">
      <c r="A6" s="16" t="inlineStr">
        <is>
          <t>Residencial Ipê Sereno (fictício)</t>
        </is>
      </c>
      <c r="B6" s="17" t="inlineStr">
        <is>
          <t>A-102</t>
        </is>
      </c>
      <c r="C6" s="26" t="n">
        <v>46296</v>
      </c>
      <c r="D6" s="19" t="n">
        <v>545.5</v>
      </c>
      <c r="E6" s="16" t="inlineStr">
        <is>
          <t>Bruno Exemplo (fictício)</t>
        </is>
      </c>
      <c r="F6" s="17" t="inlineStr">
        <is>
          <t>Prevista</t>
        </is>
      </c>
      <c r="G6" s="26" t="n">
        <v>46305</v>
      </c>
      <c r="H6" s="16" t="inlineStr">
        <is>
          <t>Unidade fictícia sem observação adicional.</t>
        </is>
      </c>
      <c r="I6" s="13">
        <f>IF(OR($A6="",$B6="",NOT(ISNUMBER($C6)),NOT(ISNUMBER($D6)),$D6&lt;=0,$E6="",$F6="",NOT(ISNUMBER($G6))),"",IF($F6&lt;&gt;"Prevista","",IFERROR($D6*(1+VLOOKUP("Conservador",Premissas!$A$6:$B$8,2,FALSE)),"")))</f>
        <v/>
      </c>
      <c r="J6" s="13">
        <f>IF(OR($A6="",$B6="",NOT(ISNUMBER($C6)),NOT(ISNUMBER($D6)),$D6&lt;=0,$E6="",$F6="",NOT(ISNUMBER($G6))),"",IF($F6&lt;&gt;"Prevista","",IFERROR($D6*(1+VLOOKUP("Referência",Premissas!$A$6:$B$8,2,FALSE)),"")))</f>
        <v/>
      </c>
      <c r="K6" s="13">
        <f>IF(OR($A6="",$B6="",NOT(ISNUMBER($C6)),NOT(ISNUMBER($D6)),$D6&lt;=0,$E6="",$F6="",NOT(ISNUMBER($G6))),"",IF($F6&lt;&gt;"Prevista","",IFERROR($D6*(1+VLOOKUP("Reforçado",Premissas!$A$6:$B$8,2,FALSE)),"")))</f>
        <v/>
      </c>
    </row>
    <row r="7" ht="26" customHeight="1">
      <c r="A7" s="16" t="inlineStr">
        <is>
          <t>Residencial Ipê Sereno (fictício)</t>
        </is>
      </c>
      <c r="B7" s="17" t="inlineStr">
        <is>
          <t>B-201</t>
        </is>
      </c>
      <c r="C7" s="26" t="n">
        <v>46296</v>
      </c>
      <c r="D7" s="19" t="n">
        <v>610</v>
      </c>
      <c r="E7" s="16" t="inlineStr">
        <is>
          <t>Carla Ilustrativa (fictícia)</t>
        </is>
      </c>
      <c r="F7" s="17" t="inlineStr">
        <is>
          <t>Em conferência</t>
        </is>
      </c>
      <c r="G7" s="26" t="n">
        <v>46307</v>
      </c>
      <c r="H7" s="16" t="inlineStr">
        <is>
          <t>Conferir manualmente o valor fictício informado.</t>
        </is>
      </c>
      <c r="I7" s="14">
        <f>IF(OR($A7="",$B7="",NOT(ISNUMBER($C7)),NOT(ISNUMBER($D7)),$D7&lt;=0,$E7="",$F7="",NOT(ISNUMBER($G7))),"",IF($F7&lt;&gt;"Prevista","",IFERROR($D7*(1+VLOOKUP("Conservador",Premissas!$A$6:$B$8,2,FALSE)),"")))</f>
        <v/>
      </c>
      <c r="J7" s="14">
        <f>IF(OR($A7="",$B7="",NOT(ISNUMBER($C7)),NOT(ISNUMBER($D7)),$D7&lt;=0,$E7="",$F7="",NOT(ISNUMBER($G7))),"",IF($F7&lt;&gt;"Prevista","",IFERROR($D7*(1+VLOOKUP("Referência",Premissas!$A$6:$B$8,2,FALSE)),"")))</f>
        <v/>
      </c>
      <c r="K7" s="14">
        <f>IF(OR($A7="",$B7="",NOT(ISNUMBER($C7)),NOT(ISNUMBER($D7)),$D7&lt;=0,$E7="",$F7="",NOT(ISNUMBER($G7))),"",IF($F7&lt;&gt;"Prevista","",IFERROR($D7*(1+VLOOKUP("Reforçado",Premissas!$A$6:$B$8,2,FALSE)),"")))</f>
        <v/>
      </c>
    </row>
    <row r="8" ht="26" customHeight="1">
      <c r="A8" s="16" t="inlineStr">
        <is>
          <t>Residencial Ipê Sereno (fictício)</t>
        </is>
      </c>
      <c r="B8" s="17" t="inlineStr">
        <is>
          <t>B-202</t>
        </is>
      </c>
      <c r="C8" s="26" t="n">
        <v>46296</v>
      </c>
      <c r="D8" s="19" t="n">
        <v>610</v>
      </c>
      <c r="E8" s="16" t="inlineStr">
        <is>
          <t>Diego Demonstração (fictício)</t>
        </is>
      </c>
      <c r="F8" s="17" t="inlineStr">
        <is>
          <t>Prevista</t>
        </is>
      </c>
      <c r="G8" s="26" t="n">
        <v>46307</v>
      </c>
      <c r="H8" s="16" t="inlineStr">
        <is>
          <t>Exemplo fictício de unidade residencial.</t>
        </is>
      </c>
      <c r="I8" s="13">
        <f>IF(OR($A8="",$B8="",NOT(ISNUMBER($C8)),NOT(ISNUMBER($D8)),$D8&lt;=0,$E8="",$F8="",NOT(ISNUMBER($G8))),"",IF($F8&lt;&gt;"Prevista","",IFERROR($D8*(1+VLOOKUP("Conservador",Premissas!$A$6:$B$8,2,FALSE)),"")))</f>
        <v/>
      </c>
      <c r="J8" s="13">
        <f>IF(OR($A8="",$B8="",NOT(ISNUMBER($C8)),NOT(ISNUMBER($D8)),$D8&lt;=0,$E8="",$F8="",NOT(ISNUMBER($G8))),"",IF($F8&lt;&gt;"Prevista","",IFERROR($D8*(1+VLOOKUP("Referência",Premissas!$A$6:$B$8,2,FALSE)),"")))</f>
        <v/>
      </c>
      <c r="K8" s="13">
        <f>IF(OR($A8="",$B8="",NOT(ISNUMBER($C8)),NOT(ISNUMBER($D8)),$D8&lt;=0,$E8="",$F8="",NOT(ISNUMBER($G8))),"",IF($F8&lt;&gt;"Prevista","",IFERROR($D8*(1+VLOOKUP("Reforçado",Premissas!$A$6:$B$8,2,FALSE)),"")))</f>
        <v/>
      </c>
    </row>
    <row r="9" ht="26" customHeight="1">
      <c r="A9" s="16" t="inlineStr">
        <is>
          <t>Residencial Ipê Sereno (fictício)</t>
        </is>
      </c>
      <c r="B9" s="17" t="inlineStr">
        <is>
          <t>C-301</t>
        </is>
      </c>
      <c r="C9" s="26" t="n">
        <v>46327</v>
      </c>
      <c r="D9" s="19" t="n">
        <v>680.75</v>
      </c>
      <c r="E9" s="16" t="inlineStr">
        <is>
          <t>Elisa Modelo (fictícia)</t>
        </is>
      </c>
      <c r="F9" s="17" t="inlineStr">
        <is>
          <t>Não considerar</t>
        </is>
      </c>
      <c r="G9" s="26" t="n">
        <v>46336</v>
      </c>
      <c r="H9" s="16" t="inlineStr">
        <is>
          <t>Linha fictícia excluída da projeção.</t>
        </is>
      </c>
      <c r="I9" s="14">
        <f>IF(OR($A9="",$B9="",NOT(ISNUMBER($C9)),NOT(ISNUMBER($D9)),$D9&lt;=0,$E9="",$F9="",NOT(ISNUMBER($G9))),"",IF($F9&lt;&gt;"Prevista","",IFERROR($D9*(1+VLOOKUP("Conservador",Premissas!$A$6:$B$8,2,FALSE)),"")))</f>
        <v/>
      </c>
      <c r="J9" s="14">
        <f>IF(OR($A9="",$B9="",NOT(ISNUMBER($C9)),NOT(ISNUMBER($D9)),$D9&lt;=0,$E9="",$F9="",NOT(ISNUMBER($G9))),"",IF($F9&lt;&gt;"Prevista","",IFERROR($D9*(1+VLOOKUP("Referência",Premissas!$A$6:$B$8,2,FALSE)),"")))</f>
        <v/>
      </c>
      <c r="K9" s="14">
        <f>IF(OR($A9="",$B9="",NOT(ISNUMBER($C9)),NOT(ISNUMBER($D9)),$D9&lt;=0,$E9="",$F9="",NOT(ISNUMBER($G9))),"",IF($F9&lt;&gt;"Prevista","",IFERROR($D9*(1+VLOOKUP("Reforçado",Premissas!$A$6:$B$8,2,FALSE)),"")))</f>
        <v/>
      </c>
    </row>
    <row r="10" ht="26" customHeight="1">
      <c r="A10" s="16" t="inlineStr">
        <is>
          <t>Condomínio Jardim da Lua (fictício)</t>
        </is>
      </c>
      <c r="B10" s="17" t="inlineStr">
        <is>
          <t>11</t>
        </is>
      </c>
      <c r="C10" s="26" t="n">
        <v>46296</v>
      </c>
      <c r="D10" s="19" t="n">
        <v>735</v>
      </c>
      <c r="E10" s="16" t="inlineStr">
        <is>
          <t>Fábio Exemplo (fictício)</t>
        </is>
      </c>
      <c r="F10" s="17" t="inlineStr">
        <is>
          <t>Prevista</t>
        </is>
      </c>
      <c r="G10" s="26" t="n">
        <v>46310</v>
      </c>
      <c r="H10" s="16" t="inlineStr">
        <is>
          <t>Base fictícia para comparação de cenários.</t>
        </is>
      </c>
      <c r="I10" s="13">
        <f>IF(OR($A10="",$B10="",NOT(ISNUMBER($C10)),NOT(ISNUMBER($D10)),$D10&lt;=0,$E10="",$F10="",NOT(ISNUMBER($G10))),"",IF($F10&lt;&gt;"Prevista","",IFERROR($D10*(1+VLOOKUP("Conservador",Premissas!$A$6:$B$8,2,FALSE)),"")))</f>
        <v/>
      </c>
      <c r="J10" s="13">
        <f>IF(OR($A10="",$B10="",NOT(ISNUMBER($C10)),NOT(ISNUMBER($D10)),$D10&lt;=0,$E10="",$F10="",NOT(ISNUMBER($G10))),"",IF($F10&lt;&gt;"Prevista","",IFERROR($D10*(1+VLOOKUP("Referência",Premissas!$A$6:$B$8,2,FALSE)),"")))</f>
        <v/>
      </c>
      <c r="K10" s="13">
        <f>IF(OR($A10="",$B10="",NOT(ISNUMBER($C10)),NOT(ISNUMBER($D10)),$D10&lt;=0,$E10="",$F10="",NOT(ISNUMBER($G10))),"",IF($F10&lt;&gt;"Prevista","",IFERROR($D10*(1+VLOOKUP("Reforçado",Premissas!$A$6:$B$8,2,FALSE)),"")))</f>
        <v/>
      </c>
    </row>
    <row r="11" ht="26" customHeight="1">
      <c r="A11" s="16" t="inlineStr">
        <is>
          <t>Condomínio Jardim da Lua (fictício)</t>
        </is>
      </c>
      <c r="B11" s="17" t="inlineStr">
        <is>
          <t>12</t>
        </is>
      </c>
      <c r="C11" s="26" t="n">
        <v>46296</v>
      </c>
      <c r="D11" s="19" t="n">
        <v>735</v>
      </c>
      <c r="E11" s="16" t="inlineStr">
        <is>
          <t>Gabriela Ilustrativa (fictícia)</t>
        </is>
      </c>
      <c r="F11" s="17" t="inlineStr">
        <is>
          <t>Prevista</t>
        </is>
      </c>
      <c r="G11" s="26" t="n">
        <v>46310</v>
      </c>
      <c r="H11" s="16" t="inlineStr">
        <is>
          <t>Registro integralmente fictício.</t>
        </is>
      </c>
      <c r="I11" s="14">
        <f>IF(OR($A11="",$B11="",NOT(ISNUMBER($C11)),NOT(ISNUMBER($D11)),$D11&lt;=0,$E11="",$F11="",NOT(ISNUMBER($G11))),"",IF($F11&lt;&gt;"Prevista","",IFERROR($D11*(1+VLOOKUP("Conservador",Premissas!$A$6:$B$8,2,FALSE)),"")))</f>
        <v/>
      </c>
      <c r="J11" s="14">
        <f>IF(OR($A11="",$B11="",NOT(ISNUMBER($C11)),NOT(ISNUMBER($D11)),$D11&lt;=0,$E11="",$F11="",NOT(ISNUMBER($G11))),"",IF($F11&lt;&gt;"Prevista","",IFERROR($D11*(1+VLOOKUP("Referência",Premissas!$A$6:$B$8,2,FALSE)),"")))</f>
        <v/>
      </c>
      <c r="K11" s="14">
        <f>IF(OR($A11="",$B11="",NOT(ISNUMBER($C11)),NOT(ISNUMBER($D11)),$D11&lt;=0,$E11="",$F11="",NOT(ISNUMBER($G11))),"",IF($F11&lt;&gt;"Prevista","",IFERROR($D11*(1+VLOOKUP("Reforçado",Premissas!$A$6:$B$8,2,FALSE)),"")))</f>
        <v/>
      </c>
    </row>
    <row r="12" ht="26" customHeight="1">
      <c r="A12" s="16" t="inlineStr">
        <is>
          <t>Condomínio Jardim da Lua (fictício)</t>
        </is>
      </c>
      <c r="B12" s="17" t="inlineStr">
        <is>
          <t>21</t>
        </is>
      </c>
      <c r="C12" s="26" t="n">
        <v>46296</v>
      </c>
      <c r="D12" s="19" t="n">
        <v>790.4</v>
      </c>
      <c r="E12" s="16" t="inlineStr">
        <is>
          <t>Heitor Modelo (fictício)</t>
        </is>
      </c>
      <c r="F12" s="17" t="inlineStr">
        <is>
          <t>Em conferência</t>
        </is>
      </c>
      <c r="G12" s="26" t="n">
        <v>46313</v>
      </c>
      <c r="H12" s="16" t="inlineStr">
        <is>
          <t>Solicita conferência humana do exemplo fictício.</t>
        </is>
      </c>
      <c r="I12" s="13">
        <f>IF(OR($A12="",$B12="",NOT(ISNUMBER($C12)),NOT(ISNUMBER($D12)),$D12&lt;=0,$E12="",$F12="",NOT(ISNUMBER($G12))),"",IF($F12&lt;&gt;"Prevista","",IFERROR($D12*(1+VLOOKUP("Conservador",Premissas!$A$6:$B$8,2,FALSE)),"")))</f>
        <v/>
      </c>
      <c r="J12" s="13">
        <f>IF(OR($A12="",$B12="",NOT(ISNUMBER($C12)),NOT(ISNUMBER($D12)),$D12&lt;=0,$E12="",$F12="",NOT(ISNUMBER($G12))),"",IF($F12&lt;&gt;"Prevista","",IFERROR($D12*(1+VLOOKUP("Referência",Premissas!$A$6:$B$8,2,FALSE)),"")))</f>
        <v/>
      </c>
      <c r="K12" s="13">
        <f>IF(OR($A12="",$B12="",NOT(ISNUMBER($C12)),NOT(ISNUMBER($D12)),$D12&lt;=0,$E12="",$F12="",NOT(ISNUMBER($G12))),"",IF($F12&lt;&gt;"Prevista","",IFERROR($D12*(1+VLOOKUP("Reforçado",Premissas!$A$6:$B$8,2,FALSE)),"")))</f>
        <v/>
      </c>
    </row>
    <row r="13" ht="26" customHeight="1">
      <c r="A13" s="16" t="inlineStr">
        <is>
          <t>Condomínio Jardim da Lua (fictício)</t>
        </is>
      </c>
      <c r="B13" s="17" t="inlineStr">
        <is>
          <t>22</t>
        </is>
      </c>
      <c r="C13" s="26" t="n">
        <v>46327</v>
      </c>
      <c r="D13" s="19" t="n">
        <v>812.9</v>
      </c>
      <c r="E13" s="16" t="inlineStr">
        <is>
          <t>Iara Exemplo (fictícia)</t>
        </is>
      </c>
      <c r="F13" s="17" t="inlineStr">
        <is>
          <t>Prevista</t>
        </is>
      </c>
      <c r="G13" s="26" t="n">
        <v>46341</v>
      </c>
      <c r="H13" s="16" t="inlineStr">
        <is>
          <t>Valor fictício para o período seguinte.</t>
        </is>
      </c>
      <c r="I13" s="14">
        <f>IF(OR($A13="",$B13="",NOT(ISNUMBER($C13)),NOT(ISNUMBER($D13)),$D13&lt;=0,$E13="",$F13="",NOT(ISNUMBER($G13))),"",IF($F13&lt;&gt;"Prevista","",IFERROR($D13*(1+VLOOKUP("Conservador",Premissas!$A$6:$B$8,2,FALSE)),"")))</f>
        <v/>
      </c>
      <c r="J13" s="14">
        <f>IF(OR($A13="",$B13="",NOT(ISNUMBER($C13)),NOT(ISNUMBER($D13)),$D13&lt;=0,$E13="",$F13="",NOT(ISNUMBER($G13))),"",IF($F13&lt;&gt;"Prevista","",IFERROR($D13*(1+VLOOKUP("Referência",Premissas!$A$6:$B$8,2,FALSE)),"")))</f>
        <v/>
      </c>
      <c r="K13" s="14">
        <f>IF(OR($A13="",$B13="",NOT(ISNUMBER($C13)),NOT(ISNUMBER($D13)),$D13&lt;=0,$E13="",$F13="",NOT(ISNUMBER($G13))),"",IF($F13&lt;&gt;"Prevista","",IFERROR($D13*(1+VLOOKUP("Reforçado",Premissas!$A$6:$B$8,2,FALSE)),"")))</f>
        <v/>
      </c>
    </row>
    <row r="14" ht="26" customHeight="1">
      <c r="A14" s="16" t="inlineStr">
        <is>
          <t>Condomínio Jardim da Lua (fictício)</t>
        </is>
      </c>
      <c r="B14" s="17" t="inlineStr">
        <is>
          <t>31</t>
        </is>
      </c>
      <c r="C14" s="26" t="n">
        <v>46327</v>
      </c>
      <c r="D14" s="19" t="n">
        <v>860</v>
      </c>
      <c r="E14" s="16" t="inlineStr">
        <is>
          <t>João Demonstração (fictício)</t>
        </is>
      </c>
      <c r="F14" s="17" t="inlineStr">
        <is>
          <t>Prevista</t>
        </is>
      </c>
      <c r="G14" s="26" t="n">
        <v>46344</v>
      </c>
      <c r="H14" s="16" t="inlineStr">
        <is>
          <t>Exemplo fictício para teste do reajuste.</t>
        </is>
      </c>
      <c r="I14" s="13">
        <f>IF(OR($A14="",$B14="",NOT(ISNUMBER($C14)),NOT(ISNUMBER($D14)),$D14&lt;=0,$E14="",$F14="",NOT(ISNUMBER($G14))),"",IF($F14&lt;&gt;"Prevista","",IFERROR($D14*(1+VLOOKUP("Conservador",Premissas!$A$6:$B$8,2,FALSE)),"")))</f>
        <v/>
      </c>
      <c r="J14" s="13">
        <f>IF(OR($A14="",$B14="",NOT(ISNUMBER($C14)),NOT(ISNUMBER($D14)),$D14&lt;=0,$E14="",$F14="",NOT(ISNUMBER($G14))),"",IF($F14&lt;&gt;"Prevista","",IFERROR($D14*(1+VLOOKUP("Referência",Premissas!$A$6:$B$8,2,FALSE)),"")))</f>
        <v/>
      </c>
      <c r="K14" s="13">
        <f>IF(OR($A14="",$B14="",NOT(ISNUMBER($C14)),NOT(ISNUMBER($D14)),$D14&lt;=0,$E14="",$F14="",NOT(ISNUMBER($G14))),"",IF($F14&lt;&gt;"Prevista","",IFERROR($D14*(1+VLOOKUP("Reforçado",Premissas!$A$6:$B$8,2,FALSE)),"")))</f>
        <v/>
      </c>
    </row>
    <row r="15" ht="26" customHeight="1">
      <c r="A15" s="16" t="n"/>
      <c r="B15" s="17" t="n"/>
      <c r="C15" s="26" t="n"/>
      <c r="D15" s="19" t="n"/>
      <c r="E15" s="16" t="n"/>
      <c r="F15" s="17" t="n"/>
      <c r="G15" s="26" t="n"/>
      <c r="H15" s="16" t="n"/>
      <c r="I15" s="14">
        <f>IF(OR($A15="",$B15="",NOT(ISNUMBER($C15)),NOT(ISNUMBER($D15)),$D15&lt;=0,$E15="",$F15="",NOT(ISNUMBER($G15))),"",IF($F15&lt;&gt;"Prevista","",IFERROR($D15*(1+VLOOKUP("Conservador",Premissas!$A$6:$B$8,2,FALSE)),"")))</f>
        <v/>
      </c>
      <c r="J15" s="14">
        <f>IF(OR($A15="",$B15="",NOT(ISNUMBER($C15)),NOT(ISNUMBER($D15)),$D15&lt;=0,$E15="",$F15="",NOT(ISNUMBER($G15))),"",IF($F15&lt;&gt;"Prevista","",IFERROR($D15*(1+VLOOKUP("Referência",Premissas!$A$6:$B$8,2,FALSE)),"")))</f>
        <v/>
      </c>
      <c r="K15" s="14">
        <f>IF(OR($A15="",$B15="",NOT(ISNUMBER($C15)),NOT(ISNUMBER($D15)),$D15&lt;=0,$E15="",$F15="",NOT(ISNUMBER($G15))),"",IF($F15&lt;&gt;"Prevista","",IFERROR($D15*(1+VLOOKUP("Reforçado",Premissas!$A$6:$B$8,2,FALSE)),"")))</f>
        <v/>
      </c>
    </row>
    <row r="16" ht="26" customHeight="1">
      <c r="A16" s="16" t="n"/>
      <c r="B16" s="17" t="n"/>
      <c r="C16" s="26" t="n"/>
      <c r="D16" s="19" t="n"/>
      <c r="E16" s="16" t="n"/>
      <c r="F16" s="17" t="n"/>
      <c r="G16" s="26" t="n"/>
      <c r="H16" s="16" t="n"/>
      <c r="I16" s="13">
        <f>IF(OR($A16="",$B16="",NOT(ISNUMBER($C16)),NOT(ISNUMBER($D16)),$D16&lt;=0,$E16="",$F16="",NOT(ISNUMBER($G16))),"",IF($F16&lt;&gt;"Prevista","",IFERROR($D16*(1+VLOOKUP("Conservador",Premissas!$A$6:$B$8,2,FALSE)),"")))</f>
        <v/>
      </c>
      <c r="J16" s="13">
        <f>IF(OR($A16="",$B16="",NOT(ISNUMBER($C16)),NOT(ISNUMBER($D16)),$D16&lt;=0,$E16="",$F16="",NOT(ISNUMBER($G16))),"",IF($F16&lt;&gt;"Prevista","",IFERROR($D16*(1+VLOOKUP("Referência",Premissas!$A$6:$B$8,2,FALSE)),"")))</f>
        <v/>
      </c>
      <c r="K16" s="13">
        <f>IF(OR($A16="",$B16="",NOT(ISNUMBER($C16)),NOT(ISNUMBER($D16)),$D16&lt;=0,$E16="",$F16="",NOT(ISNUMBER($G16))),"",IF($F16&lt;&gt;"Prevista","",IFERROR($D16*(1+VLOOKUP("Reforçado",Premissas!$A$6:$B$8,2,FALSE)),"")))</f>
        <v/>
      </c>
    </row>
    <row r="17" ht="26" customHeight="1">
      <c r="A17" s="16" t="n"/>
      <c r="B17" s="17" t="n"/>
      <c r="C17" s="26" t="n"/>
      <c r="D17" s="19" t="n"/>
      <c r="E17" s="16" t="n"/>
      <c r="F17" s="17" t="n"/>
      <c r="G17" s="26" t="n"/>
      <c r="H17" s="16" t="n"/>
      <c r="I17" s="14">
        <f>IF(OR($A17="",$B17="",NOT(ISNUMBER($C17)),NOT(ISNUMBER($D17)),$D17&lt;=0,$E17="",$F17="",NOT(ISNUMBER($G17))),"",IF($F17&lt;&gt;"Prevista","",IFERROR($D17*(1+VLOOKUP("Conservador",Premissas!$A$6:$B$8,2,FALSE)),"")))</f>
        <v/>
      </c>
      <c r="J17" s="14">
        <f>IF(OR($A17="",$B17="",NOT(ISNUMBER($C17)),NOT(ISNUMBER($D17)),$D17&lt;=0,$E17="",$F17="",NOT(ISNUMBER($G17))),"",IF($F17&lt;&gt;"Prevista","",IFERROR($D17*(1+VLOOKUP("Referência",Premissas!$A$6:$B$8,2,FALSE)),"")))</f>
        <v/>
      </c>
      <c r="K17" s="14">
        <f>IF(OR($A17="",$B17="",NOT(ISNUMBER($C17)),NOT(ISNUMBER($D17)),$D17&lt;=0,$E17="",$F17="",NOT(ISNUMBER($G17))),"",IF($F17&lt;&gt;"Prevista","",IFERROR($D17*(1+VLOOKUP("Reforçado",Premissas!$A$6:$B$8,2,FALSE)),"")))</f>
        <v/>
      </c>
    </row>
    <row r="18" ht="26" customHeight="1">
      <c r="A18" s="16" t="n"/>
      <c r="B18" s="17" t="n"/>
      <c r="C18" s="26" t="n"/>
      <c r="D18" s="19" t="n"/>
      <c r="E18" s="16" t="n"/>
      <c r="F18" s="17" t="n"/>
      <c r="G18" s="26" t="n"/>
      <c r="H18" s="16" t="n"/>
      <c r="I18" s="13">
        <f>IF(OR($A18="",$B18="",NOT(ISNUMBER($C18)),NOT(ISNUMBER($D18)),$D18&lt;=0,$E18="",$F18="",NOT(ISNUMBER($G18))),"",IF($F18&lt;&gt;"Prevista","",IFERROR($D18*(1+VLOOKUP("Conservador",Premissas!$A$6:$B$8,2,FALSE)),"")))</f>
        <v/>
      </c>
      <c r="J18" s="13">
        <f>IF(OR($A18="",$B18="",NOT(ISNUMBER($C18)),NOT(ISNUMBER($D18)),$D18&lt;=0,$E18="",$F18="",NOT(ISNUMBER($G18))),"",IF($F18&lt;&gt;"Prevista","",IFERROR($D18*(1+VLOOKUP("Referência",Premissas!$A$6:$B$8,2,FALSE)),"")))</f>
        <v/>
      </c>
      <c r="K18" s="13">
        <f>IF(OR($A18="",$B18="",NOT(ISNUMBER($C18)),NOT(ISNUMBER($D18)),$D18&lt;=0,$E18="",$F18="",NOT(ISNUMBER($G18))),"",IF($F18&lt;&gt;"Prevista","",IFERROR($D18*(1+VLOOKUP("Reforçado",Premissas!$A$6:$B$8,2,FALSE)),"")))</f>
        <v/>
      </c>
    </row>
    <row r="19" ht="26" customHeight="1">
      <c r="A19" s="16" t="n"/>
      <c r="B19" s="17" t="n"/>
      <c r="C19" s="26" t="n"/>
      <c r="D19" s="19" t="n"/>
      <c r="E19" s="16" t="n"/>
      <c r="F19" s="17" t="n"/>
      <c r="G19" s="26" t="n"/>
      <c r="H19" s="16" t="n"/>
      <c r="I19" s="14">
        <f>IF(OR($A19="",$B19="",NOT(ISNUMBER($C19)),NOT(ISNUMBER($D19)),$D19&lt;=0,$E19="",$F19="",NOT(ISNUMBER($G19))),"",IF($F19&lt;&gt;"Prevista","",IFERROR($D19*(1+VLOOKUP("Conservador",Premissas!$A$6:$B$8,2,FALSE)),"")))</f>
        <v/>
      </c>
      <c r="J19" s="14">
        <f>IF(OR($A19="",$B19="",NOT(ISNUMBER($C19)),NOT(ISNUMBER($D19)),$D19&lt;=0,$E19="",$F19="",NOT(ISNUMBER($G19))),"",IF($F19&lt;&gt;"Prevista","",IFERROR($D19*(1+VLOOKUP("Referência",Premissas!$A$6:$B$8,2,FALSE)),"")))</f>
        <v/>
      </c>
      <c r="K19" s="14">
        <f>IF(OR($A19="",$B19="",NOT(ISNUMBER($C19)),NOT(ISNUMBER($D19)),$D19&lt;=0,$E19="",$F19="",NOT(ISNUMBER($G19))),"",IF($F19&lt;&gt;"Prevista","",IFERROR($D19*(1+VLOOKUP("Reforçado",Premissas!$A$6:$B$8,2,FALSE)),"")))</f>
        <v/>
      </c>
    </row>
    <row r="20" ht="26" customHeight="1">
      <c r="A20" s="16" t="n"/>
      <c r="B20" s="17" t="n"/>
      <c r="C20" s="26" t="n"/>
      <c r="D20" s="19" t="n"/>
      <c r="E20" s="16" t="n"/>
      <c r="F20" s="17" t="n"/>
      <c r="G20" s="26" t="n"/>
      <c r="H20" s="16" t="n"/>
      <c r="I20" s="13">
        <f>IF(OR($A20="",$B20="",NOT(ISNUMBER($C20)),NOT(ISNUMBER($D20)),$D20&lt;=0,$E20="",$F20="",NOT(ISNUMBER($G20))),"",IF($F20&lt;&gt;"Prevista","",IFERROR($D20*(1+VLOOKUP("Conservador",Premissas!$A$6:$B$8,2,FALSE)),"")))</f>
        <v/>
      </c>
      <c r="J20" s="13">
        <f>IF(OR($A20="",$B20="",NOT(ISNUMBER($C20)),NOT(ISNUMBER($D20)),$D20&lt;=0,$E20="",$F20="",NOT(ISNUMBER($G20))),"",IF($F20&lt;&gt;"Prevista","",IFERROR($D20*(1+VLOOKUP("Referência",Premissas!$A$6:$B$8,2,FALSE)),"")))</f>
        <v/>
      </c>
      <c r="K20" s="13">
        <f>IF(OR($A20="",$B20="",NOT(ISNUMBER($C20)),NOT(ISNUMBER($D20)),$D20&lt;=0,$E20="",$F20="",NOT(ISNUMBER($G20))),"",IF($F20&lt;&gt;"Prevista","",IFERROR($D20*(1+VLOOKUP("Reforçado",Premissas!$A$6:$B$8,2,FALSE)),"")))</f>
        <v/>
      </c>
    </row>
    <row r="21" ht="26" customHeight="1">
      <c r="A21" s="16" t="n"/>
      <c r="B21" s="17" t="n"/>
      <c r="C21" s="26" t="n"/>
      <c r="D21" s="19" t="n"/>
      <c r="E21" s="16" t="n"/>
      <c r="F21" s="17" t="n"/>
      <c r="G21" s="26" t="n"/>
      <c r="H21" s="16" t="n"/>
      <c r="I21" s="14">
        <f>IF(OR($A21="",$B21="",NOT(ISNUMBER($C21)),NOT(ISNUMBER($D21)),$D21&lt;=0,$E21="",$F21="",NOT(ISNUMBER($G21))),"",IF($F21&lt;&gt;"Prevista","",IFERROR($D21*(1+VLOOKUP("Conservador",Premissas!$A$6:$B$8,2,FALSE)),"")))</f>
        <v/>
      </c>
      <c r="J21" s="14">
        <f>IF(OR($A21="",$B21="",NOT(ISNUMBER($C21)),NOT(ISNUMBER($D21)),$D21&lt;=0,$E21="",$F21="",NOT(ISNUMBER($G21))),"",IF($F21&lt;&gt;"Prevista","",IFERROR($D21*(1+VLOOKUP("Referência",Premissas!$A$6:$B$8,2,FALSE)),"")))</f>
        <v/>
      </c>
      <c r="K21" s="14">
        <f>IF(OR($A21="",$B21="",NOT(ISNUMBER($C21)),NOT(ISNUMBER($D21)),$D21&lt;=0,$E21="",$F21="",NOT(ISNUMBER($G21))),"",IF($F21&lt;&gt;"Prevista","",IFERROR($D21*(1+VLOOKUP("Reforçado",Premissas!$A$6:$B$8,2,FALSE)),"")))</f>
        <v/>
      </c>
    </row>
    <row r="22" ht="26" customHeight="1">
      <c r="A22" s="16" t="n"/>
      <c r="B22" s="17" t="n"/>
      <c r="C22" s="26" t="n"/>
      <c r="D22" s="19" t="n"/>
      <c r="E22" s="16" t="n"/>
      <c r="F22" s="17" t="n"/>
      <c r="G22" s="26" t="n"/>
      <c r="H22" s="16" t="n"/>
      <c r="I22" s="13">
        <f>IF(OR($A22="",$B22="",NOT(ISNUMBER($C22)),NOT(ISNUMBER($D22)),$D22&lt;=0,$E22="",$F22="",NOT(ISNUMBER($G22))),"",IF($F22&lt;&gt;"Prevista","",IFERROR($D22*(1+VLOOKUP("Conservador",Premissas!$A$6:$B$8,2,FALSE)),"")))</f>
        <v/>
      </c>
      <c r="J22" s="13">
        <f>IF(OR($A22="",$B22="",NOT(ISNUMBER($C22)),NOT(ISNUMBER($D22)),$D22&lt;=0,$E22="",$F22="",NOT(ISNUMBER($G22))),"",IF($F22&lt;&gt;"Prevista","",IFERROR($D22*(1+VLOOKUP("Referência",Premissas!$A$6:$B$8,2,FALSE)),"")))</f>
        <v/>
      </c>
      <c r="K22" s="13">
        <f>IF(OR($A22="",$B22="",NOT(ISNUMBER($C22)),NOT(ISNUMBER($D22)),$D22&lt;=0,$E22="",$F22="",NOT(ISNUMBER($G22))),"",IF($F22&lt;&gt;"Prevista","",IFERROR($D22*(1+VLOOKUP("Reforçado",Premissas!$A$6:$B$8,2,FALSE)),"")))</f>
        <v/>
      </c>
    </row>
    <row r="23" ht="26" customHeight="1">
      <c r="A23" s="16" t="n"/>
      <c r="B23" s="17" t="n"/>
      <c r="C23" s="26" t="n"/>
      <c r="D23" s="19" t="n"/>
      <c r="E23" s="16" t="n"/>
      <c r="F23" s="17" t="n"/>
      <c r="G23" s="26" t="n"/>
      <c r="H23" s="16" t="n"/>
      <c r="I23" s="14">
        <f>IF(OR($A23="",$B23="",NOT(ISNUMBER($C23)),NOT(ISNUMBER($D23)),$D23&lt;=0,$E23="",$F23="",NOT(ISNUMBER($G23))),"",IF($F23&lt;&gt;"Prevista","",IFERROR($D23*(1+VLOOKUP("Conservador",Premissas!$A$6:$B$8,2,FALSE)),"")))</f>
        <v/>
      </c>
      <c r="J23" s="14">
        <f>IF(OR($A23="",$B23="",NOT(ISNUMBER($C23)),NOT(ISNUMBER($D23)),$D23&lt;=0,$E23="",$F23="",NOT(ISNUMBER($G23))),"",IF($F23&lt;&gt;"Prevista","",IFERROR($D23*(1+VLOOKUP("Referência",Premissas!$A$6:$B$8,2,FALSE)),"")))</f>
        <v/>
      </c>
      <c r="K23" s="14">
        <f>IF(OR($A23="",$B23="",NOT(ISNUMBER($C23)),NOT(ISNUMBER($D23)),$D23&lt;=0,$E23="",$F23="",NOT(ISNUMBER($G23))),"",IF($F23&lt;&gt;"Prevista","",IFERROR($D23*(1+VLOOKUP("Reforçado",Premissas!$A$6:$B$8,2,FALSE)),"")))</f>
        <v/>
      </c>
    </row>
    <row r="24" ht="26" customHeight="1">
      <c r="A24" s="16" t="n"/>
      <c r="B24" s="17" t="n"/>
      <c r="C24" s="26" t="n"/>
      <c r="D24" s="19" t="n"/>
      <c r="E24" s="16" t="n"/>
      <c r="F24" s="17" t="n"/>
      <c r="G24" s="26" t="n"/>
      <c r="H24" s="16" t="n"/>
      <c r="I24" s="13">
        <f>IF(OR($A24="",$B24="",NOT(ISNUMBER($C24)),NOT(ISNUMBER($D24)),$D24&lt;=0,$E24="",$F24="",NOT(ISNUMBER($G24))),"",IF($F24&lt;&gt;"Prevista","",IFERROR($D24*(1+VLOOKUP("Conservador",Premissas!$A$6:$B$8,2,FALSE)),"")))</f>
        <v/>
      </c>
      <c r="J24" s="13">
        <f>IF(OR($A24="",$B24="",NOT(ISNUMBER($C24)),NOT(ISNUMBER($D24)),$D24&lt;=0,$E24="",$F24="",NOT(ISNUMBER($G24))),"",IF($F24&lt;&gt;"Prevista","",IFERROR($D24*(1+VLOOKUP("Referência",Premissas!$A$6:$B$8,2,FALSE)),"")))</f>
        <v/>
      </c>
      <c r="K24" s="13">
        <f>IF(OR($A24="",$B24="",NOT(ISNUMBER($C24)),NOT(ISNUMBER($D24)),$D24&lt;=0,$E24="",$F24="",NOT(ISNUMBER($G24))),"",IF($F24&lt;&gt;"Prevista","",IFERROR($D24*(1+VLOOKUP("Reforçado",Premissas!$A$6:$B$8,2,FALSE)),"")))</f>
        <v/>
      </c>
    </row>
    <row r="25" ht="26" customHeight="1">
      <c r="A25" s="16" t="n"/>
      <c r="B25" s="17" t="n"/>
      <c r="C25" s="26" t="n"/>
      <c r="D25" s="19" t="n"/>
      <c r="E25" s="16" t="n"/>
      <c r="F25" s="17" t="n"/>
      <c r="G25" s="26" t="n"/>
      <c r="H25" s="16" t="n"/>
      <c r="I25" s="14">
        <f>IF(OR($A25="",$B25="",NOT(ISNUMBER($C25)),NOT(ISNUMBER($D25)),$D25&lt;=0,$E25="",$F25="",NOT(ISNUMBER($G25))),"",IF($F25&lt;&gt;"Prevista","",IFERROR($D25*(1+VLOOKUP("Conservador",Premissas!$A$6:$B$8,2,FALSE)),"")))</f>
        <v/>
      </c>
      <c r="J25" s="14">
        <f>IF(OR($A25="",$B25="",NOT(ISNUMBER($C25)),NOT(ISNUMBER($D25)),$D25&lt;=0,$E25="",$F25="",NOT(ISNUMBER($G25))),"",IF($F25&lt;&gt;"Prevista","",IFERROR($D25*(1+VLOOKUP("Referência",Premissas!$A$6:$B$8,2,FALSE)),"")))</f>
        <v/>
      </c>
      <c r="K25" s="14">
        <f>IF(OR($A25="",$B25="",NOT(ISNUMBER($C25)),NOT(ISNUMBER($D25)),$D25&lt;=0,$E25="",$F25="",NOT(ISNUMBER($G25))),"",IF($F25&lt;&gt;"Prevista","",IFERROR($D25*(1+VLOOKUP("Reforçado",Premissas!$A$6:$B$8,2,FALSE)),"")))</f>
        <v/>
      </c>
    </row>
    <row r="26" ht="26" customHeight="1">
      <c r="A26" s="16" t="n"/>
      <c r="B26" s="17" t="n"/>
      <c r="C26" s="26" t="n"/>
      <c r="D26" s="19" t="n"/>
      <c r="E26" s="16" t="n"/>
      <c r="F26" s="17" t="n"/>
      <c r="G26" s="26" t="n"/>
      <c r="H26" s="16" t="n"/>
      <c r="I26" s="13">
        <f>IF(OR($A26="",$B26="",NOT(ISNUMBER($C26)),NOT(ISNUMBER($D26)),$D26&lt;=0,$E26="",$F26="",NOT(ISNUMBER($G26))),"",IF($F26&lt;&gt;"Prevista","",IFERROR($D26*(1+VLOOKUP("Conservador",Premissas!$A$6:$B$8,2,FALSE)),"")))</f>
        <v/>
      </c>
      <c r="J26" s="13">
        <f>IF(OR($A26="",$B26="",NOT(ISNUMBER($C26)),NOT(ISNUMBER($D26)),$D26&lt;=0,$E26="",$F26="",NOT(ISNUMBER($G26))),"",IF($F26&lt;&gt;"Prevista","",IFERROR($D26*(1+VLOOKUP("Referência",Premissas!$A$6:$B$8,2,FALSE)),"")))</f>
        <v/>
      </c>
      <c r="K26" s="13">
        <f>IF(OR($A26="",$B26="",NOT(ISNUMBER($C26)),NOT(ISNUMBER($D26)),$D26&lt;=0,$E26="",$F26="",NOT(ISNUMBER($G26))),"",IF($F26&lt;&gt;"Prevista","",IFERROR($D26*(1+VLOOKUP("Reforçado",Premissas!$A$6:$B$8,2,FALSE)),"")))</f>
        <v/>
      </c>
    </row>
    <row r="27" ht="26" customHeight="1">
      <c r="A27" s="16" t="n"/>
      <c r="B27" s="17" t="n"/>
      <c r="C27" s="26" t="n"/>
      <c r="D27" s="19" t="n"/>
      <c r="E27" s="16" t="n"/>
      <c r="F27" s="17" t="n"/>
      <c r="G27" s="26" t="n"/>
      <c r="H27" s="16" t="n"/>
      <c r="I27" s="14">
        <f>IF(OR($A27="",$B27="",NOT(ISNUMBER($C27)),NOT(ISNUMBER($D27)),$D27&lt;=0,$E27="",$F27="",NOT(ISNUMBER($G27))),"",IF($F27&lt;&gt;"Prevista","",IFERROR($D27*(1+VLOOKUP("Conservador",Premissas!$A$6:$B$8,2,FALSE)),"")))</f>
        <v/>
      </c>
      <c r="J27" s="14">
        <f>IF(OR($A27="",$B27="",NOT(ISNUMBER($C27)),NOT(ISNUMBER($D27)),$D27&lt;=0,$E27="",$F27="",NOT(ISNUMBER($G27))),"",IF($F27&lt;&gt;"Prevista","",IFERROR($D27*(1+VLOOKUP("Referência",Premissas!$A$6:$B$8,2,FALSE)),"")))</f>
        <v/>
      </c>
      <c r="K27" s="14">
        <f>IF(OR($A27="",$B27="",NOT(ISNUMBER($C27)),NOT(ISNUMBER($D27)),$D27&lt;=0,$E27="",$F27="",NOT(ISNUMBER($G27))),"",IF($F27&lt;&gt;"Prevista","",IFERROR($D27*(1+VLOOKUP("Reforçado",Premissas!$A$6:$B$8,2,FALSE)),"")))</f>
        <v/>
      </c>
    </row>
    <row r="28" ht="26" customHeight="1">
      <c r="A28" s="16" t="n"/>
      <c r="B28" s="17" t="n"/>
      <c r="C28" s="26" t="n"/>
      <c r="D28" s="19" t="n"/>
      <c r="E28" s="16" t="n"/>
      <c r="F28" s="17" t="n"/>
      <c r="G28" s="26" t="n"/>
      <c r="H28" s="16" t="n"/>
      <c r="I28" s="13">
        <f>IF(OR($A28="",$B28="",NOT(ISNUMBER($C28)),NOT(ISNUMBER($D28)),$D28&lt;=0,$E28="",$F28="",NOT(ISNUMBER($G28))),"",IF($F28&lt;&gt;"Prevista","",IFERROR($D28*(1+VLOOKUP("Conservador",Premissas!$A$6:$B$8,2,FALSE)),"")))</f>
        <v/>
      </c>
      <c r="J28" s="13">
        <f>IF(OR($A28="",$B28="",NOT(ISNUMBER($C28)),NOT(ISNUMBER($D28)),$D28&lt;=0,$E28="",$F28="",NOT(ISNUMBER($G28))),"",IF($F28&lt;&gt;"Prevista","",IFERROR($D28*(1+VLOOKUP("Referência",Premissas!$A$6:$B$8,2,FALSE)),"")))</f>
        <v/>
      </c>
      <c r="K28" s="13">
        <f>IF(OR($A28="",$B28="",NOT(ISNUMBER($C28)),NOT(ISNUMBER($D28)),$D28&lt;=0,$E28="",$F28="",NOT(ISNUMBER($G28))),"",IF($F28&lt;&gt;"Prevista","",IFERROR($D28*(1+VLOOKUP("Reforçado",Premissas!$A$6:$B$8,2,FALSE)),"")))</f>
        <v/>
      </c>
    </row>
    <row r="29" ht="26" customHeight="1">
      <c r="A29" s="16" t="n"/>
      <c r="B29" s="17" t="n"/>
      <c r="C29" s="26" t="n"/>
      <c r="D29" s="19" t="n"/>
      <c r="E29" s="16" t="n"/>
      <c r="F29" s="17" t="n"/>
      <c r="G29" s="26" t="n"/>
      <c r="H29" s="16" t="n"/>
      <c r="I29" s="14">
        <f>IF(OR($A29="",$B29="",NOT(ISNUMBER($C29)),NOT(ISNUMBER($D29)),$D29&lt;=0,$E29="",$F29="",NOT(ISNUMBER($G29))),"",IF($F29&lt;&gt;"Prevista","",IFERROR($D29*(1+VLOOKUP("Conservador",Premissas!$A$6:$B$8,2,FALSE)),"")))</f>
        <v/>
      </c>
      <c r="J29" s="14">
        <f>IF(OR($A29="",$B29="",NOT(ISNUMBER($C29)),NOT(ISNUMBER($D29)),$D29&lt;=0,$E29="",$F29="",NOT(ISNUMBER($G29))),"",IF($F29&lt;&gt;"Prevista","",IFERROR($D29*(1+VLOOKUP("Referência",Premissas!$A$6:$B$8,2,FALSE)),"")))</f>
        <v/>
      </c>
      <c r="K29" s="14">
        <f>IF(OR($A29="",$B29="",NOT(ISNUMBER($C29)),NOT(ISNUMBER($D29)),$D29&lt;=0,$E29="",$F29="",NOT(ISNUMBER($G29))),"",IF($F29&lt;&gt;"Prevista","",IFERROR($D29*(1+VLOOKUP("Reforçado",Premissas!$A$6:$B$8,2,FALSE)),"")))</f>
        <v/>
      </c>
    </row>
    <row r="30" ht="26" customHeight="1">
      <c r="A30" s="16" t="n"/>
      <c r="B30" s="17" t="n"/>
      <c r="C30" s="26" t="n"/>
      <c r="D30" s="19" t="n"/>
      <c r="E30" s="16" t="n"/>
      <c r="F30" s="17" t="n"/>
      <c r="G30" s="26" t="n"/>
      <c r="H30" s="16" t="n"/>
      <c r="I30" s="13">
        <f>IF(OR($A30="",$B30="",NOT(ISNUMBER($C30)),NOT(ISNUMBER($D30)),$D30&lt;=0,$E30="",$F30="",NOT(ISNUMBER($G30))),"",IF($F30&lt;&gt;"Prevista","",IFERROR($D30*(1+VLOOKUP("Conservador",Premissas!$A$6:$B$8,2,FALSE)),"")))</f>
        <v/>
      </c>
      <c r="J30" s="13">
        <f>IF(OR($A30="",$B30="",NOT(ISNUMBER($C30)),NOT(ISNUMBER($D30)),$D30&lt;=0,$E30="",$F30="",NOT(ISNUMBER($G30))),"",IF($F30&lt;&gt;"Prevista","",IFERROR($D30*(1+VLOOKUP("Referência",Premissas!$A$6:$B$8,2,FALSE)),"")))</f>
        <v/>
      </c>
      <c r="K30" s="13">
        <f>IF(OR($A30="",$B30="",NOT(ISNUMBER($C30)),NOT(ISNUMBER($D30)),$D30&lt;=0,$E30="",$F30="",NOT(ISNUMBER($G30))),"",IF($F30&lt;&gt;"Prevista","",IFERROR($D30*(1+VLOOKUP("Reforçado",Premissas!$A$6:$B$8,2,FALSE)),"")))</f>
        <v/>
      </c>
    </row>
    <row r="31" ht="26" customHeight="1">
      <c r="A31" s="16" t="n"/>
      <c r="B31" s="17" t="n"/>
      <c r="C31" s="26" t="n"/>
      <c r="D31" s="19" t="n"/>
      <c r="E31" s="16" t="n"/>
      <c r="F31" s="17" t="n"/>
      <c r="G31" s="26" t="n"/>
      <c r="H31" s="16" t="n"/>
      <c r="I31" s="14">
        <f>IF(OR($A31="",$B31="",NOT(ISNUMBER($C31)),NOT(ISNUMBER($D31)),$D31&lt;=0,$E31="",$F31="",NOT(ISNUMBER($G31))),"",IF($F31&lt;&gt;"Prevista","",IFERROR($D31*(1+VLOOKUP("Conservador",Premissas!$A$6:$B$8,2,FALSE)),"")))</f>
        <v/>
      </c>
      <c r="J31" s="14">
        <f>IF(OR($A31="",$B31="",NOT(ISNUMBER($C31)),NOT(ISNUMBER($D31)),$D31&lt;=0,$E31="",$F31="",NOT(ISNUMBER($G31))),"",IF($F31&lt;&gt;"Prevista","",IFERROR($D31*(1+VLOOKUP("Referência",Premissas!$A$6:$B$8,2,FALSE)),"")))</f>
        <v/>
      </c>
      <c r="K31" s="14">
        <f>IF(OR($A31="",$B31="",NOT(ISNUMBER($C31)),NOT(ISNUMBER($D31)),$D31&lt;=0,$E31="",$F31="",NOT(ISNUMBER($G31))),"",IF($F31&lt;&gt;"Prevista","",IFERROR($D31*(1+VLOOKUP("Reforçado",Premissas!$A$6:$B$8,2,FALSE)),"")))</f>
        <v/>
      </c>
    </row>
    <row r="32" ht="26" customHeight="1">
      <c r="A32" s="16" t="n"/>
      <c r="B32" s="17" t="n"/>
      <c r="C32" s="26" t="n"/>
      <c r="D32" s="19" t="n"/>
      <c r="E32" s="16" t="n"/>
      <c r="F32" s="17" t="n"/>
      <c r="G32" s="26" t="n"/>
      <c r="H32" s="16" t="n"/>
      <c r="I32" s="13">
        <f>IF(OR($A32="",$B32="",NOT(ISNUMBER($C32)),NOT(ISNUMBER($D32)),$D32&lt;=0,$E32="",$F32="",NOT(ISNUMBER($G32))),"",IF($F32&lt;&gt;"Prevista","",IFERROR($D32*(1+VLOOKUP("Conservador",Premissas!$A$6:$B$8,2,FALSE)),"")))</f>
        <v/>
      </c>
      <c r="J32" s="13">
        <f>IF(OR($A32="",$B32="",NOT(ISNUMBER($C32)),NOT(ISNUMBER($D32)),$D32&lt;=0,$E32="",$F32="",NOT(ISNUMBER($G32))),"",IF($F32&lt;&gt;"Prevista","",IFERROR($D32*(1+VLOOKUP("Referência",Premissas!$A$6:$B$8,2,FALSE)),"")))</f>
        <v/>
      </c>
      <c r="K32" s="13">
        <f>IF(OR($A32="",$B32="",NOT(ISNUMBER($C32)),NOT(ISNUMBER($D32)),$D32&lt;=0,$E32="",$F32="",NOT(ISNUMBER($G32))),"",IF($F32&lt;&gt;"Prevista","",IFERROR($D32*(1+VLOOKUP("Reforçado",Premissas!$A$6:$B$8,2,FALSE)),"")))</f>
        <v/>
      </c>
    </row>
    <row r="33" ht="26" customHeight="1">
      <c r="A33" s="16" t="n"/>
      <c r="B33" s="17" t="n"/>
      <c r="C33" s="26" t="n"/>
      <c r="D33" s="19" t="n"/>
      <c r="E33" s="16" t="n"/>
      <c r="F33" s="17" t="n"/>
      <c r="G33" s="26" t="n"/>
      <c r="H33" s="16" t="n"/>
      <c r="I33" s="14">
        <f>IF(OR($A33="",$B33="",NOT(ISNUMBER($C33)),NOT(ISNUMBER($D33)),$D33&lt;=0,$E33="",$F33="",NOT(ISNUMBER($G33))),"",IF($F33&lt;&gt;"Prevista","",IFERROR($D33*(1+VLOOKUP("Conservador",Premissas!$A$6:$B$8,2,FALSE)),"")))</f>
        <v/>
      </c>
      <c r="J33" s="14">
        <f>IF(OR($A33="",$B33="",NOT(ISNUMBER($C33)),NOT(ISNUMBER($D33)),$D33&lt;=0,$E33="",$F33="",NOT(ISNUMBER($G33))),"",IF($F33&lt;&gt;"Prevista","",IFERROR($D33*(1+VLOOKUP("Referência",Premissas!$A$6:$B$8,2,FALSE)),"")))</f>
        <v/>
      </c>
      <c r="K33" s="14">
        <f>IF(OR($A33="",$B33="",NOT(ISNUMBER($C33)),NOT(ISNUMBER($D33)),$D33&lt;=0,$E33="",$F33="",NOT(ISNUMBER($G33))),"",IF($F33&lt;&gt;"Prevista","",IFERROR($D33*(1+VLOOKUP("Reforçado",Premissas!$A$6:$B$8,2,FALSE)),"")))</f>
        <v/>
      </c>
    </row>
    <row r="34" ht="26" customHeight="1">
      <c r="A34" s="16" t="n"/>
      <c r="B34" s="17" t="n"/>
      <c r="C34" s="26" t="n"/>
      <c r="D34" s="19" t="n"/>
      <c r="E34" s="16" t="n"/>
      <c r="F34" s="17" t="n"/>
      <c r="G34" s="26" t="n"/>
      <c r="H34" s="16" t="n"/>
      <c r="I34" s="13">
        <f>IF(OR($A34="",$B34="",NOT(ISNUMBER($C34)),NOT(ISNUMBER($D34)),$D34&lt;=0,$E34="",$F34="",NOT(ISNUMBER($G34))),"",IF($F34&lt;&gt;"Prevista","",IFERROR($D34*(1+VLOOKUP("Conservador",Premissas!$A$6:$B$8,2,FALSE)),"")))</f>
        <v/>
      </c>
      <c r="J34" s="13">
        <f>IF(OR($A34="",$B34="",NOT(ISNUMBER($C34)),NOT(ISNUMBER($D34)),$D34&lt;=0,$E34="",$F34="",NOT(ISNUMBER($G34))),"",IF($F34&lt;&gt;"Prevista","",IFERROR($D34*(1+VLOOKUP("Referência",Premissas!$A$6:$B$8,2,FALSE)),"")))</f>
        <v/>
      </c>
      <c r="K34" s="13">
        <f>IF(OR($A34="",$B34="",NOT(ISNUMBER($C34)),NOT(ISNUMBER($D34)),$D34&lt;=0,$E34="",$F34="",NOT(ISNUMBER($G34))),"",IF($F34&lt;&gt;"Prevista","",IFERROR($D34*(1+VLOOKUP("Reforçado",Premissas!$A$6:$B$8,2,FALSE)),"")))</f>
        <v/>
      </c>
    </row>
    <row r="35" ht="26" customHeight="1">
      <c r="A35" s="16" t="n"/>
      <c r="B35" s="17" t="n"/>
      <c r="C35" s="26" t="n"/>
      <c r="D35" s="19" t="n"/>
      <c r="E35" s="16" t="n"/>
      <c r="F35" s="17" t="n"/>
      <c r="G35" s="26" t="n"/>
      <c r="H35" s="16" t="n"/>
      <c r="I35" s="14">
        <f>IF(OR($A35="",$B35="",NOT(ISNUMBER($C35)),NOT(ISNUMBER($D35)),$D35&lt;=0,$E35="",$F35="",NOT(ISNUMBER($G35))),"",IF($F35&lt;&gt;"Prevista","",IFERROR($D35*(1+VLOOKUP("Conservador",Premissas!$A$6:$B$8,2,FALSE)),"")))</f>
        <v/>
      </c>
      <c r="J35" s="14">
        <f>IF(OR($A35="",$B35="",NOT(ISNUMBER($C35)),NOT(ISNUMBER($D35)),$D35&lt;=0,$E35="",$F35="",NOT(ISNUMBER($G35))),"",IF($F35&lt;&gt;"Prevista","",IFERROR($D35*(1+VLOOKUP("Referência",Premissas!$A$6:$B$8,2,FALSE)),"")))</f>
        <v/>
      </c>
      <c r="K35" s="14">
        <f>IF(OR($A35="",$B35="",NOT(ISNUMBER($C35)),NOT(ISNUMBER($D35)),$D35&lt;=0,$E35="",$F35="",NOT(ISNUMBER($G35))),"",IF($F35&lt;&gt;"Prevista","",IFERROR($D35*(1+VLOOKUP("Reforçado",Premissas!$A$6:$B$8,2,FALSE)),"")))</f>
        <v/>
      </c>
    </row>
    <row r="36" ht="26" customHeight="1">
      <c r="A36" s="16" t="n"/>
      <c r="B36" s="17" t="n"/>
      <c r="C36" s="26" t="n"/>
      <c r="D36" s="19" t="n"/>
      <c r="E36" s="16" t="n"/>
      <c r="F36" s="17" t="n"/>
      <c r="G36" s="26" t="n"/>
      <c r="H36" s="16" t="n"/>
      <c r="I36" s="13">
        <f>IF(OR($A36="",$B36="",NOT(ISNUMBER($C36)),NOT(ISNUMBER($D36)),$D36&lt;=0,$E36="",$F36="",NOT(ISNUMBER($G36))),"",IF($F36&lt;&gt;"Prevista","",IFERROR($D36*(1+VLOOKUP("Conservador",Premissas!$A$6:$B$8,2,FALSE)),"")))</f>
        <v/>
      </c>
      <c r="J36" s="13">
        <f>IF(OR($A36="",$B36="",NOT(ISNUMBER($C36)),NOT(ISNUMBER($D36)),$D36&lt;=0,$E36="",$F36="",NOT(ISNUMBER($G36))),"",IF($F36&lt;&gt;"Prevista","",IFERROR($D36*(1+VLOOKUP("Referência",Premissas!$A$6:$B$8,2,FALSE)),"")))</f>
        <v/>
      </c>
      <c r="K36" s="13">
        <f>IF(OR($A36="",$B36="",NOT(ISNUMBER($C36)),NOT(ISNUMBER($D36)),$D36&lt;=0,$E36="",$F36="",NOT(ISNUMBER($G36))),"",IF($F36&lt;&gt;"Prevista","",IFERROR($D36*(1+VLOOKUP("Reforçado",Premissas!$A$6:$B$8,2,FALSE)),"")))</f>
        <v/>
      </c>
    </row>
    <row r="37" ht="26" customHeight="1">
      <c r="A37" s="16" t="n"/>
      <c r="B37" s="17" t="n"/>
      <c r="C37" s="26" t="n"/>
      <c r="D37" s="19" t="n"/>
      <c r="E37" s="16" t="n"/>
      <c r="F37" s="17" t="n"/>
      <c r="G37" s="26" t="n"/>
      <c r="H37" s="16" t="n"/>
      <c r="I37" s="14">
        <f>IF(OR($A37="",$B37="",NOT(ISNUMBER($C37)),NOT(ISNUMBER($D37)),$D37&lt;=0,$E37="",$F37="",NOT(ISNUMBER($G37))),"",IF($F37&lt;&gt;"Prevista","",IFERROR($D37*(1+VLOOKUP("Conservador",Premissas!$A$6:$B$8,2,FALSE)),"")))</f>
        <v/>
      </c>
      <c r="J37" s="14">
        <f>IF(OR($A37="",$B37="",NOT(ISNUMBER($C37)),NOT(ISNUMBER($D37)),$D37&lt;=0,$E37="",$F37="",NOT(ISNUMBER($G37))),"",IF($F37&lt;&gt;"Prevista","",IFERROR($D37*(1+VLOOKUP("Referência",Premissas!$A$6:$B$8,2,FALSE)),"")))</f>
        <v/>
      </c>
      <c r="K37" s="14">
        <f>IF(OR($A37="",$B37="",NOT(ISNUMBER($C37)),NOT(ISNUMBER($D37)),$D37&lt;=0,$E37="",$F37="",NOT(ISNUMBER($G37))),"",IF($F37&lt;&gt;"Prevista","",IFERROR($D37*(1+VLOOKUP("Reforçado",Premissas!$A$6:$B$8,2,FALSE)),"")))</f>
        <v/>
      </c>
    </row>
    <row r="38" ht="26" customHeight="1">
      <c r="A38" s="16" t="n"/>
      <c r="B38" s="17" t="n"/>
      <c r="C38" s="26" t="n"/>
      <c r="D38" s="19" t="n"/>
      <c r="E38" s="16" t="n"/>
      <c r="F38" s="17" t="n"/>
      <c r="G38" s="26" t="n"/>
      <c r="H38" s="16" t="n"/>
      <c r="I38" s="13">
        <f>IF(OR($A38="",$B38="",NOT(ISNUMBER($C38)),NOT(ISNUMBER($D38)),$D38&lt;=0,$E38="",$F38="",NOT(ISNUMBER($G38))),"",IF($F38&lt;&gt;"Prevista","",IFERROR($D38*(1+VLOOKUP("Conservador",Premissas!$A$6:$B$8,2,FALSE)),"")))</f>
        <v/>
      </c>
      <c r="J38" s="13">
        <f>IF(OR($A38="",$B38="",NOT(ISNUMBER($C38)),NOT(ISNUMBER($D38)),$D38&lt;=0,$E38="",$F38="",NOT(ISNUMBER($G38))),"",IF($F38&lt;&gt;"Prevista","",IFERROR($D38*(1+VLOOKUP("Referência",Premissas!$A$6:$B$8,2,FALSE)),"")))</f>
        <v/>
      </c>
      <c r="K38" s="13">
        <f>IF(OR($A38="",$B38="",NOT(ISNUMBER($C38)),NOT(ISNUMBER($D38)),$D38&lt;=0,$E38="",$F38="",NOT(ISNUMBER($G38))),"",IF($F38&lt;&gt;"Prevista","",IFERROR($D38*(1+VLOOKUP("Reforçado",Premissas!$A$6:$B$8,2,FALSE)),"")))</f>
        <v/>
      </c>
    </row>
    <row r="39" ht="26" customHeight="1">
      <c r="A39" s="16" t="n"/>
      <c r="B39" s="17" t="n"/>
      <c r="C39" s="26" t="n"/>
      <c r="D39" s="19" t="n"/>
      <c r="E39" s="16" t="n"/>
      <c r="F39" s="17" t="n"/>
      <c r="G39" s="26" t="n"/>
      <c r="H39" s="16" t="n"/>
      <c r="I39" s="14">
        <f>IF(OR($A39="",$B39="",NOT(ISNUMBER($C39)),NOT(ISNUMBER($D39)),$D39&lt;=0,$E39="",$F39="",NOT(ISNUMBER($G39))),"",IF($F39&lt;&gt;"Prevista","",IFERROR($D39*(1+VLOOKUP("Conservador",Premissas!$A$6:$B$8,2,FALSE)),"")))</f>
        <v/>
      </c>
      <c r="J39" s="14">
        <f>IF(OR($A39="",$B39="",NOT(ISNUMBER($C39)),NOT(ISNUMBER($D39)),$D39&lt;=0,$E39="",$F39="",NOT(ISNUMBER($G39))),"",IF($F39&lt;&gt;"Prevista","",IFERROR($D39*(1+VLOOKUP("Referência",Premissas!$A$6:$B$8,2,FALSE)),"")))</f>
        <v/>
      </c>
      <c r="K39" s="14">
        <f>IF(OR($A39="",$B39="",NOT(ISNUMBER($C39)),NOT(ISNUMBER($D39)),$D39&lt;=0,$E39="",$F39="",NOT(ISNUMBER($G39))),"",IF($F39&lt;&gt;"Prevista","",IFERROR($D39*(1+VLOOKUP("Reforçado",Premissas!$A$6:$B$8,2,FALSE)),"")))</f>
        <v/>
      </c>
    </row>
    <row r="40" ht="26" customHeight="1">
      <c r="A40" s="16" t="n"/>
      <c r="B40" s="17" t="n"/>
      <c r="C40" s="26" t="n"/>
      <c r="D40" s="19" t="n"/>
      <c r="E40" s="16" t="n"/>
      <c r="F40" s="17" t="n"/>
      <c r="G40" s="26" t="n"/>
      <c r="H40" s="16" t="n"/>
      <c r="I40" s="13">
        <f>IF(OR($A40="",$B40="",NOT(ISNUMBER($C40)),NOT(ISNUMBER($D40)),$D40&lt;=0,$E40="",$F40="",NOT(ISNUMBER($G40))),"",IF($F40&lt;&gt;"Prevista","",IFERROR($D40*(1+VLOOKUP("Conservador",Premissas!$A$6:$B$8,2,FALSE)),"")))</f>
        <v/>
      </c>
      <c r="J40" s="13">
        <f>IF(OR($A40="",$B40="",NOT(ISNUMBER($C40)),NOT(ISNUMBER($D40)),$D40&lt;=0,$E40="",$F40="",NOT(ISNUMBER($G40))),"",IF($F40&lt;&gt;"Prevista","",IFERROR($D40*(1+VLOOKUP("Referência",Premissas!$A$6:$B$8,2,FALSE)),"")))</f>
        <v/>
      </c>
      <c r="K40" s="13">
        <f>IF(OR($A40="",$B40="",NOT(ISNUMBER($C40)),NOT(ISNUMBER($D40)),$D40&lt;=0,$E40="",$F40="",NOT(ISNUMBER($G40))),"",IF($F40&lt;&gt;"Prevista","",IFERROR($D40*(1+VLOOKUP("Reforçado",Premissas!$A$6:$B$8,2,FALSE)),"")))</f>
        <v/>
      </c>
    </row>
    <row r="41" ht="26" customHeight="1">
      <c r="A41" s="16" t="n"/>
      <c r="B41" s="17" t="n"/>
      <c r="C41" s="26" t="n"/>
      <c r="D41" s="19" t="n"/>
      <c r="E41" s="16" t="n"/>
      <c r="F41" s="17" t="n"/>
      <c r="G41" s="26" t="n"/>
      <c r="H41" s="16" t="n"/>
      <c r="I41" s="14">
        <f>IF(OR($A41="",$B41="",NOT(ISNUMBER($C41)),NOT(ISNUMBER($D41)),$D41&lt;=0,$E41="",$F41="",NOT(ISNUMBER($G41))),"",IF($F41&lt;&gt;"Prevista","",IFERROR($D41*(1+VLOOKUP("Conservador",Premissas!$A$6:$B$8,2,FALSE)),"")))</f>
        <v/>
      </c>
      <c r="J41" s="14">
        <f>IF(OR($A41="",$B41="",NOT(ISNUMBER($C41)),NOT(ISNUMBER($D41)),$D41&lt;=0,$E41="",$F41="",NOT(ISNUMBER($G41))),"",IF($F41&lt;&gt;"Prevista","",IFERROR($D41*(1+VLOOKUP("Referência",Premissas!$A$6:$B$8,2,FALSE)),"")))</f>
        <v/>
      </c>
      <c r="K41" s="14">
        <f>IF(OR($A41="",$B41="",NOT(ISNUMBER($C41)),NOT(ISNUMBER($D41)),$D41&lt;=0,$E41="",$F41="",NOT(ISNUMBER($G41))),"",IF($F41&lt;&gt;"Prevista","",IFERROR($D41*(1+VLOOKUP("Reforçado",Premissas!$A$6:$B$8,2,FALSE)),"")))</f>
        <v/>
      </c>
    </row>
    <row r="42" ht="26" customHeight="1">
      <c r="A42" s="16" t="n"/>
      <c r="B42" s="17" t="n"/>
      <c r="C42" s="26" t="n"/>
      <c r="D42" s="19" t="n"/>
      <c r="E42" s="16" t="n"/>
      <c r="F42" s="17" t="n"/>
      <c r="G42" s="26" t="n"/>
      <c r="H42" s="16" t="n"/>
      <c r="I42" s="13">
        <f>IF(OR($A42="",$B42="",NOT(ISNUMBER($C42)),NOT(ISNUMBER($D42)),$D42&lt;=0,$E42="",$F42="",NOT(ISNUMBER($G42))),"",IF($F42&lt;&gt;"Prevista","",IFERROR($D42*(1+VLOOKUP("Conservador",Premissas!$A$6:$B$8,2,FALSE)),"")))</f>
        <v/>
      </c>
      <c r="J42" s="13">
        <f>IF(OR($A42="",$B42="",NOT(ISNUMBER($C42)),NOT(ISNUMBER($D42)),$D42&lt;=0,$E42="",$F42="",NOT(ISNUMBER($G42))),"",IF($F42&lt;&gt;"Prevista","",IFERROR($D42*(1+VLOOKUP("Referência",Premissas!$A$6:$B$8,2,FALSE)),"")))</f>
        <v/>
      </c>
      <c r="K42" s="13">
        <f>IF(OR($A42="",$B42="",NOT(ISNUMBER($C42)),NOT(ISNUMBER($D42)),$D42&lt;=0,$E42="",$F42="",NOT(ISNUMBER($G42))),"",IF($F42&lt;&gt;"Prevista","",IFERROR($D42*(1+VLOOKUP("Reforçado",Premissas!$A$6:$B$8,2,FALSE)),"")))</f>
        <v/>
      </c>
    </row>
    <row r="43" ht="26" customHeight="1">
      <c r="A43" s="16" t="n"/>
      <c r="B43" s="17" t="n"/>
      <c r="C43" s="26" t="n"/>
      <c r="D43" s="19" t="n"/>
      <c r="E43" s="16" t="n"/>
      <c r="F43" s="17" t="n"/>
      <c r="G43" s="26" t="n"/>
      <c r="H43" s="16" t="n"/>
      <c r="I43" s="14">
        <f>IF(OR($A43="",$B43="",NOT(ISNUMBER($C43)),NOT(ISNUMBER($D43)),$D43&lt;=0,$E43="",$F43="",NOT(ISNUMBER($G43))),"",IF($F43&lt;&gt;"Prevista","",IFERROR($D43*(1+VLOOKUP("Conservador",Premissas!$A$6:$B$8,2,FALSE)),"")))</f>
        <v/>
      </c>
      <c r="J43" s="14">
        <f>IF(OR($A43="",$B43="",NOT(ISNUMBER($C43)),NOT(ISNUMBER($D43)),$D43&lt;=0,$E43="",$F43="",NOT(ISNUMBER($G43))),"",IF($F43&lt;&gt;"Prevista","",IFERROR($D43*(1+VLOOKUP("Referência",Premissas!$A$6:$B$8,2,FALSE)),"")))</f>
        <v/>
      </c>
      <c r="K43" s="14">
        <f>IF(OR($A43="",$B43="",NOT(ISNUMBER($C43)),NOT(ISNUMBER($D43)),$D43&lt;=0,$E43="",$F43="",NOT(ISNUMBER($G43))),"",IF($F43&lt;&gt;"Prevista","",IFERROR($D43*(1+VLOOKUP("Reforçado",Premissas!$A$6:$B$8,2,FALSE)),"")))</f>
        <v/>
      </c>
    </row>
    <row r="44" ht="26" customHeight="1">
      <c r="A44" s="16" t="n"/>
      <c r="B44" s="17" t="n"/>
      <c r="C44" s="26" t="n"/>
      <c r="D44" s="19" t="n"/>
      <c r="E44" s="16" t="n"/>
      <c r="F44" s="17" t="n"/>
      <c r="G44" s="26" t="n"/>
      <c r="H44" s="16" t="n"/>
      <c r="I44" s="13">
        <f>IF(OR($A44="",$B44="",NOT(ISNUMBER($C44)),NOT(ISNUMBER($D44)),$D44&lt;=0,$E44="",$F44="",NOT(ISNUMBER($G44))),"",IF($F44&lt;&gt;"Prevista","",IFERROR($D44*(1+VLOOKUP("Conservador",Premissas!$A$6:$B$8,2,FALSE)),"")))</f>
        <v/>
      </c>
      <c r="J44" s="13">
        <f>IF(OR($A44="",$B44="",NOT(ISNUMBER($C44)),NOT(ISNUMBER($D44)),$D44&lt;=0,$E44="",$F44="",NOT(ISNUMBER($G44))),"",IF($F44&lt;&gt;"Prevista","",IFERROR($D44*(1+VLOOKUP("Referência",Premissas!$A$6:$B$8,2,FALSE)),"")))</f>
        <v/>
      </c>
      <c r="K44" s="13">
        <f>IF(OR($A44="",$B44="",NOT(ISNUMBER($C44)),NOT(ISNUMBER($D44)),$D44&lt;=0,$E44="",$F44="",NOT(ISNUMBER($G44))),"",IF($F44&lt;&gt;"Prevista","",IFERROR($D44*(1+VLOOKUP("Reforçado",Premissas!$A$6:$B$8,2,FALSE)),"")))</f>
        <v/>
      </c>
    </row>
    <row r="45" ht="26" customHeight="1">
      <c r="A45" s="16" t="n"/>
      <c r="B45" s="17" t="n"/>
      <c r="C45" s="26" t="n"/>
      <c r="D45" s="19" t="n"/>
      <c r="E45" s="16" t="n"/>
      <c r="F45" s="17" t="n"/>
      <c r="G45" s="26" t="n"/>
      <c r="H45" s="16" t="n"/>
      <c r="I45" s="14">
        <f>IF(OR($A45="",$B45="",NOT(ISNUMBER($C45)),NOT(ISNUMBER($D45)),$D45&lt;=0,$E45="",$F45="",NOT(ISNUMBER($G45))),"",IF($F45&lt;&gt;"Prevista","",IFERROR($D45*(1+VLOOKUP("Conservador",Premissas!$A$6:$B$8,2,FALSE)),"")))</f>
        <v/>
      </c>
      <c r="J45" s="14">
        <f>IF(OR($A45="",$B45="",NOT(ISNUMBER($C45)),NOT(ISNUMBER($D45)),$D45&lt;=0,$E45="",$F45="",NOT(ISNUMBER($G45))),"",IF($F45&lt;&gt;"Prevista","",IFERROR($D45*(1+VLOOKUP("Referência",Premissas!$A$6:$B$8,2,FALSE)),"")))</f>
        <v/>
      </c>
      <c r="K45" s="14">
        <f>IF(OR($A45="",$B45="",NOT(ISNUMBER($C45)),NOT(ISNUMBER($D45)),$D45&lt;=0,$E45="",$F45="",NOT(ISNUMBER($G45))),"",IF($F45&lt;&gt;"Prevista","",IFERROR($D45*(1+VLOOKUP("Reforçado",Premissas!$A$6:$B$8,2,FALSE)),"")))</f>
        <v/>
      </c>
    </row>
    <row r="46" ht="26" customHeight="1">
      <c r="A46" s="16" t="n"/>
      <c r="B46" s="17" t="n"/>
      <c r="C46" s="26" t="n"/>
      <c r="D46" s="19" t="n"/>
      <c r="E46" s="16" t="n"/>
      <c r="F46" s="17" t="n"/>
      <c r="G46" s="26" t="n"/>
      <c r="H46" s="16" t="n"/>
      <c r="I46" s="13">
        <f>IF(OR($A46="",$B46="",NOT(ISNUMBER($C46)),NOT(ISNUMBER($D46)),$D46&lt;=0,$E46="",$F46="",NOT(ISNUMBER($G46))),"",IF($F46&lt;&gt;"Prevista","",IFERROR($D46*(1+VLOOKUP("Conservador",Premissas!$A$6:$B$8,2,FALSE)),"")))</f>
        <v/>
      </c>
      <c r="J46" s="13">
        <f>IF(OR($A46="",$B46="",NOT(ISNUMBER($C46)),NOT(ISNUMBER($D46)),$D46&lt;=0,$E46="",$F46="",NOT(ISNUMBER($G46))),"",IF($F46&lt;&gt;"Prevista","",IFERROR($D46*(1+VLOOKUP("Referência",Premissas!$A$6:$B$8,2,FALSE)),"")))</f>
        <v/>
      </c>
      <c r="K46" s="13">
        <f>IF(OR($A46="",$B46="",NOT(ISNUMBER($C46)),NOT(ISNUMBER($D46)),$D46&lt;=0,$E46="",$F46="",NOT(ISNUMBER($G46))),"",IF($F46&lt;&gt;"Prevista","",IFERROR($D46*(1+VLOOKUP("Reforçado",Premissas!$A$6:$B$8,2,FALSE)),"")))</f>
        <v/>
      </c>
    </row>
    <row r="47" ht="26" customHeight="1">
      <c r="A47" s="16" t="n"/>
      <c r="B47" s="17" t="n"/>
      <c r="C47" s="26" t="n"/>
      <c r="D47" s="19" t="n"/>
      <c r="E47" s="16" t="n"/>
      <c r="F47" s="17" t="n"/>
      <c r="G47" s="26" t="n"/>
      <c r="H47" s="16" t="n"/>
      <c r="I47" s="14">
        <f>IF(OR($A47="",$B47="",NOT(ISNUMBER($C47)),NOT(ISNUMBER($D47)),$D47&lt;=0,$E47="",$F47="",NOT(ISNUMBER($G47))),"",IF($F47&lt;&gt;"Prevista","",IFERROR($D47*(1+VLOOKUP("Conservador",Premissas!$A$6:$B$8,2,FALSE)),"")))</f>
        <v/>
      </c>
      <c r="J47" s="14">
        <f>IF(OR($A47="",$B47="",NOT(ISNUMBER($C47)),NOT(ISNUMBER($D47)),$D47&lt;=0,$E47="",$F47="",NOT(ISNUMBER($G47))),"",IF($F47&lt;&gt;"Prevista","",IFERROR($D47*(1+VLOOKUP("Referência",Premissas!$A$6:$B$8,2,FALSE)),"")))</f>
        <v/>
      </c>
      <c r="K47" s="14">
        <f>IF(OR($A47="",$B47="",NOT(ISNUMBER($C47)),NOT(ISNUMBER($D47)),$D47&lt;=0,$E47="",$F47="",NOT(ISNUMBER($G47))),"",IF($F47&lt;&gt;"Prevista","",IFERROR($D47*(1+VLOOKUP("Reforçado",Premissas!$A$6:$B$8,2,FALSE)),"")))</f>
        <v/>
      </c>
    </row>
    <row r="48" ht="26" customHeight="1">
      <c r="A48" s="16" t="n"/>
      <c r="B48" s="17" t="n"/>
      <c r="C48" s="26" t="n"/>
      <c r="D48" s="19" t="n"/>
      <c r="E48" s="16" t="n"/>
      <c r="F48" s="17" t="n"/>
      <c r="G48" s="26" t="n"/>
      <c r="H48" s="16" t="n"/>
      <c r="I48" s="13">
        <f>IF(OR($A48="",$B48="",NOT(ISNUMBER($C48)),NOT(ISNUMBER($D48)),$D48&lt;=0,$E48="",$F48="",NOT(ISNUMBER($G48))),"",IF($F48&lt;&gt;"Prevista","",IFERROR($D48*(1+VLOOKUP("Conservador",Premissas!$A$6:$B$8,2,FALSE)),"")))</f>
        <v/>
      </c>
      <c r="J48" s="13">
        <f>IF(OR($A48="",$B48="",NOT(ISNUMBER($C48)),NOT(ISNUMBER($D48)),$D48&lt;=0,$E48="",$F48="",NOT(ISNUMBER($G48))),"",IF($F48&lt;&gt;"Prevista","",IFERROR($D48*(1+VLOOKUP("Referência",Premissas!$A$6:$B$8,2,FALSE)),"")))</f>
        <v/>
      </c>
      <c r="K48" s="13">
        <f>IF(OR($A48="",$B48="",NOT(ISNUMBER($C48)),NOT(ISNUMBER($D48)),$D48&lt;=0,$E48="",$F48="",NOT(ISNUMBER($G48))),"",IF($F48&lt;&gt;"Prevista","",IFERROR($D48*(1+VLOOKUP("Reforçado",Premissas!$A$6:$B$8,2,FALSE)),"")))</f>
        <v/>
      </c>
    </row>
    <row r="49" ht="26" customHeight="1">
      <c r="A49" s="16" t="n"/>
      <c r="B49" s="17" t="n"/>
      <c r="C49" s="26" t="n"/>
      <c r="D49" s="19" t="n"/>
      <c r="E49" s="16" t="n"/>
      <c r="F49" s="17" t="n"/>
      <c r="G49" s="26" t="n"/>
      <c r="H49" s="16" t="n"/>
      <c r="I49" s="14">
        <f>IF(OR($A49="",$B49="",NOT(ISNUMBER($C49)),NOT(ISNUMBER($D49)),$D49&lt;=0,$E49="",$F49="",NOT(ISNUMBER($G49))),"",IF($F49&lt;&gt;"Prevista","",IFERROR($D49*(1+VLOOKUP("Conservador",Premissas!$A$6:$B$8,2,FALSE)),"")))</f>
        <v/>
      </c>
      <c r="J49" s="14">
        <f>IF(OR($A49="",$B49="",NOT(ISNUMBER($C49)),NOT(ISNUMBER($D49)),$D49&lt;=0,$E49="",$F49="",NOT(ISNUMBER($G49))),"",IF($F49&lt;&gt;"Prevista","",IFERROR($D49*(1+VLOOKUP("Referência",Premissas!$A$6:$B$8,2,FALSE)),"")))</f>
        <v/>
      </c>
      <c r="K49" s="14">
        <f>IF(OR($A49="",$B49="",NOT(ISNUMBER($C49)),NOT(ISNUMBER($D49)),$D49&lt;=0,$E49="",$F49="",NOT(ISNUMBER($G49))),"",IF($F49&lt;&gt;"Prevista","",IFERROR($D49*(1+VLOOKUP("Reforçado",Premissas!$A$6:$B$8,2,FALSE)),"")))</f>
        <v/>
      </c>
    </row>
    <row r="50" ht="26" customHeight="1">
      <c r="A50" s="16" t="n"/>
      <c r="B50" s="17" t="n"/>
      <c r="C50" s="26" t="n"/>
      <c r="D50" s="19" t="n"/>
      <c r="E50" s="16" t="n"/>
      <c r="F50" s="17" t="n"/>
      <c r="G50" s="26" t="n"/>
      <c r="H50" s="16" t="n"/>
      <c r="I50" s="13">
        <f>IF(OR($A50="",$B50="",NOT(ISNUMBER($C50)),NOT(ISNUMBER($D50)),$D50&lt;=0,$E50="",$F50="",NOT(ISNUMBER($G50))),"",IF($F50&lt;&gt;"Prevista","",IFERROR($D50*(1+VLOOKUP("Conservador",Premissas!$A$6:$B$8,2,FALSE)),"")))</f>
        <v/>
      </c>
      <c r="J50" s="13">
        <f>IF(OR($A50="",$B50="",NOT(ISNUMBER($C50)),NOT(ISNUMBER($D50)),$D50&lt;=0,$E50="",$F50="",NOT(ISNUMBER($G50))),"",IF($F50&lt;&gt;"Prevista","",IFERROR($D50*(1+VLOOKUP("Referência",Premissas!$A$6:$B$8,2,FALSE)),"")))</f>
        <v/>
      </c>
      <c r="K50" s="13">
        <f>IF(OR($A50="",$B50="",NOT(ISNUMBER($C50)),NOT(ISNUMBER($D50)),$D50&lt;=0,$E50="",$F50="",NOT(ISNUMBER($G50))),"",IF($F50&lt;&gt;"Prevista","",IFERROR($D50*(1+VLOOKUP("Reforçado",Premissas!$A$6:$B$8,2,FALSE)),"")))</f>
        <v/>
      </c>
    </row>
    <row r="51" ht="26" customHeight="1">
      <c r="A51" s="16" t="n"/>
      <c r="B51" s="17" t="n"/>
      <c r="C51" s="26" t="n"/>
      <c r="D51" s="19" t="n"/>
      <c r="E51" s="16" t="n"/>
      <c r="F51" s="17" t="n"/>
      <c r="G51" s="26" t="n"/>
      <c r="H51" s="16" t="n"/>
      <c r="I51" s="14">
        <f>IF(OR($A51="",$B51="",NOT(ISNUMBER($C51)),NOT(ISNUMBER($D51)),$D51&lt;=0,$E51="",$F51="",NOT(ISNUMBER($G51))),"",IF($F51&lt;&gt;"Prevista","",IFERROR($D51*(1+VLOOKUP("Conservador",Premissas!$A$6:$B$8,2,FALSE)),"")))</f>
        <v/>
      </c>
      <c r="J51" s="14">
        <f>IF(OR($A51="",$B51="",NOT(ISNUMBER($C51)),NOT(ISNUMBER($D51)),$D51&lt;=0,$E51="",$F51="",NOT(ISNUMBER($G51))),"",IF($F51&lt;&gt;"Prevista","",IFERROR($D51*(1+VLOOKUP("Referência",Premissas!$A$6:$B$8,2,FALSE)),"")))</f>
        <v/>
      </c>
      <c r="K51" s="14">
        <f>IF(OR($A51="",$B51="",NOT(ISNUMBER($C51)),NOT(ISNUMBER($D51)),$D51&lt;=0,$E51="",$F51="",NOT(ISNUMBER($G51))),"",IF($F51&lt;&gt;"Prevista","",IFERROR($D51*(1+VLOOKUP("Reforçado",Premissas!$A$6:$B$8,2,FALSE)),"")))</f>
        <v/>
      </c>
    </row>
    <row r="52" ht="26" customHeight="1">
      <c r="A52" s="16" t="n"/>
      <c r="B52" s="17" t="n"/>
      <c r="C52" s="26" t="n"/>
      <c r="D52" s="19" t="n"/>
      <c r="E52" s="16" t="n"/>
      <c r="F52" s="17" t="n"/>
      <c r="G52" s="26" t="n"/>
      <c r="H52" s="16" t="n"/>
      <c r="I52" s="13">
        <f>IF(OR($A52="",$B52="",NOT(ISNUMBER($C52)),NOT(ISNUMBER($D52)),$D52&lt;=0,$E52="",$F52="",NOT(ISNUMBER($G52))),"",IF($F52&lt;&gt;"Prevista","",IFERROR($D52*(1+VLOOKUP("Conservador",Premissas!$A$6:$B$8,2,FALSE)),"")))</f>
        <v/>
      </c>
      <c r="J52" s="13">
        <f>IF(OR($A52="",$B52="",NOT(ISNUMBER($C52)),NOT(ISNUMBER($D52)),$D52&lt;=0,$E52="",$F52="",NOT(ISNUMBER($G52))),"",IF($F52&lt;&gt;"Prevista","",IFERROR($D52*(1+VLOOKUP("Referência",Premissas!$A$6:$B$8,2,FALSE)),"")))</f>
        <v/>
      </c>
      <c r="K52" s="13">
        <f>IF(OR($A52="",$B52="",NOT(ISNUMBER($C52)),NOT(ISNUMBER($D52)),$D52&lt;=0,$E52="",$F52="",NOT(ISNUMBER($G52))),"",IF($F52&lt;&gt;"Prevista","",IFERROR($D52*(1+VLOOKUP("Reforçado",Premissas!$A$6:$B$8,2,FALSE)),"")))</f>
        <v/>
      </c>
    </row>
    <row r="53" ht="26" customHeight="1">
      <c r="A53" s="16" t="n"/>
      <c r="B53" s="17" t="n"/>
      <c r="C53" s="26" t="n"/>
      <c r="D53" s="19" t="n"/>
      <c r="E53" s="16" t="n"/>
      <c r="F53" s="17" t="n"/>
      <c r="G53" s="26" t="n"/>
      <c r="H53" s="16" t="n"/>
      <c r="I53" s="14">
        <f>IF(OR($A53="",$B53="",NOT(ISNUMBER($C53)),NOT(ISNUMBER($D53)),$D53&lt;=0,$E53="",$F53="",NOT(ISNUMBER($G53))),"",IF($F53&lt;&gt;"Prevista","",IFERROR($D53*(1+VLOOKUP("Conservador",Premissas!$A$6:$B$8,2,FALSE)),"")))</f>
        <v/>
      </c>
      <c r="J53" s="14">
        <f>IF(OR($A53="",$B53="",NOT(ISNUMBER($C53)),NOT(ISNUMBER($D53)),$D53&lt;=0,$E53="",$F53="",NOT(ISNUMBER($G53))),"",IF($F53&lt;&gt;"Prevista","",IFERROR($D53*(1+VLOOKUP("Referência",Premissas!$A$6:$B$8,2,FALSE)),"")))</f>
        <v/>
      </c>
      <c r="K53" s="14">
        <f>IF(OR($A53="",$B53="",NOT(ISNUMBER($C53)),NOT(ISNUMBER($D53)),$D53&lt;=0,$E53="",$F53="",NOT(ISNUMBER($G53))),"",IF($F53&lt;&gt;"Prevista","",IFERROR($D53*(1+VLOOKUP("Reforçado",Premissas!$A$6:$B$8,2,FALSE)),"")))</f>
        <v/>
      </c>
    </row>
    <row r="54" ht="26" customHeight="1">
      <c r="A54" s="16" t="n"/>
      <c r="B54" s="17" t="n"/>
      <c r="C54" s="26" t="n"/>
      <c r="D54" s="19" t="n"/>
      <c r="E54" s="16" t="n"/>
      <c r="F54" s="17" t="n"/>
      <c r="G54" s="26" t="n"/>
      <c r="H54" s="16" t="n"/>
      <c r="I54" s="13">
        <f>IF(OR($A54="",$B54="",NOT(ISNUMBER($C54)),NOT(ISNUMBER($D54)),$D54&lt;=0,$E54="",$F54="",NOT(ISNUMBER($G54))),"",IF($F54&lt;&gt;"Prevista","",IFERROR($D54*(1+VLOOKUP("Conservador",Premissas!$A$6:$B$8,2,FALSE)),"")))</f>
        <v/>
      </c>
      <c r="J54" s="13">
        <f>IF(OR($A54="",$B54="",NOT(ISNUMBER($C54)),NOT(ISNUMBER($D54)),$D54&lt;=0,$E54="",$F54="",NOT(ISNUMBER($G54))),"",IF($F54&lt;&gt;"Prevista","",IFERROR($D54*(1+VLOOKUP("Referência",Premissas!$A$6:$B$8,2,FALSE)),"")))</f>
        <v/>
      </c>
      <c r="K54" s="13">
        <f>IF(OR($A54="",$B54="",NOT(ISNUMBER($C54)),NOT(ISNUMBER($D54)),$D54&lt;=0,$E54="",$F54="",NOT(ISNUMBER($G54))),"",IF($F54&lt;&gt;"Prevista","",IFERROR($D54*(1+VLOOKUP("Reforçado",Premissas!$A$6:$B$8,2,FALSE)),"")))</f>
        <v/>
      </c>
    </row>
    <row r="55" ht="26" customHeight="1">
      <c r="A55" s="16" t="n"/>
      <c r="B55" s="17" t="n"/>
      <c r="C55" s="26" t="n"/>
      <c r="D55" s="19" t="n"/>
      <c r="E55" s="16" t="n"/>
      <c r="F55" s="17" t="n"/>
      <c r="G55" s="26" t="n"/>
      <c r="H55" s="16" t="n"/>
      <c r="I55" s="14">
        <f>IF(OR($A55="",$B55="",NOT(ISNUMBER($C55)),NOT(ISNUMBER($D55)),$D55&lt;=0,$E55="",$F55="",NOT(ISNUMBER($G55))),"",IF($F55&lt;&gt;"Prevista","",IFERROR($D55*(1+VLOOKUP("Conservador",Premissas!$A$6:$B$8,2,FALSE)),"")))</f>
        <v/>
      </c>
      <c r="J55" s="14">
        <f>IF(OR($A55="",$B55="",NOT(ISNUMBER($C55)),NOT(ISNUMBER($D55)),$D55&lt;=0,$E55="",$F55="",NOT(ISNUMBER($G55))),"",IF($F55&lt;&gt;"Prevista","",IFERROR($D55*(1+VLOOKUP("Referência",Premissas!$A$6:$B$8,2,FALSE)),"")))</f>
        <v/>
      </c>
      <c r="K55" s="14">
        <f>IF(OR($A55="",$B55="",NOT(ISNUMBER($C55)),NOT(ISNUMBER($D55)),$D55&lt;=0,$E55="",$F55="",NOT(ISNUMBER($G55))),"",IF($F55&lt;&gt;"Prevista","",IFERROR($D55*(1+VLOOKUP("Reforçado",Premissas!$A$6:$B$8,2,FALSE)),"")))</f>
        <v/>
      </c>
    </row>
    <row r="56" ht="26" customHeight="1">
      <c r="A56" s="16" t="n"/>
      <c r="B56" s="17" t="n"/>
      <c r="C56" s="26" t="n"/>
      <c r="D56" s="19" t="n"/>
      <c r="E56" s="16" t="n"/>
      <c r="F56" s="17" t="n"/>
      <c r="G56" s="26" t="n"/>
      <c r="H56" s="16" t="n"/>
      <c r="I56" s="13">
        <f>IF(OR($A56="",$B56="",NOT(ISNUMBER($C56)),NOT(ISNUMBER($D56)),$D56&lt;=0,$E56="",$F56="",NOT(ISNUMBER($G56))),"",IF($F56&lt;&gt;"Prevista","",IFERROR($D56*(1+VLOOKUP("Conservador",Premissas!$A$6:$B$8,2,FALSE)),"")))</f>
        <v/>
      </c>
      <c r="J56" s="13">
        <f>IF(OR($A56="",$B56="",NOT(ISNUMBER($C56)),NOT(ISNUMBER($D56)),$D56&lt;=0,$E56="",$F56="",NOT(ISNUMBER($G56))),"",IF($F56&lt;&gt;"Prevista","",IFERROR($D56*(1+VLOOKUP("Referência",Premissas!$A$6:$B$8,2,FALSE)),"")))</f>
        <v/>
      </c>
      <c r="K56" s="13">
        <f>IF(OR($A56="",$B56="",NOT(ISNUMBER($C56)),NOT(ISNUMBER($D56)),$D56&lt;=0,$E56="",$F56="",NOT(ISNUMBER($G56))),"",IF($F56&lt;&gt;"Prevista","",IFERROR($D56*(1+VLOOKUP("Reforçado",Premissas!$A$6:$B$8,2,FALSE)),"")))</f>
        <v/>
      </c>
    </row>
    <row r="57" ht="26" customHeight="1">
      <c r="A57" s="16" t="n"/>
      <c r="B57" s="17" t="n"/>
      <c r="C57" s="26" t="n"/>
      <c r="D57" s="19" t="n"/>
      <c r="E57" s="16" t="n"/>
      <c r="F57" s="17" t="n"/>
      <c r="G57" s="26" t="n"/>
      <c r="H57" s="16" t="n"/>
      <c r="I57" s="14">
        <f>IF(OR($A57="",$B57="",NOT(ISNUMBER($C57)),NOT(ISNUMBER($D57)),$D57&lt;=0,$E57="",$F57="",NOT(ISNUMBER($G57))),"",IF($F57&lt;&gt;"Prevista","",IFERROR($D57*(1+VLOOKUP("Conservador",Premissas!$A$6:$B$8,2,FALSE)),"")))</f>
        <v/>
      </c>
      <c r="J57" s="14">
        <f>IF(OR($A57="",$B57="",NOT(ISNUMBER($C57)),NOT(ISNUMBER($D57)),$D57&lt;=0,$E57="",$F57="",NOT(ISNUMBER($G57))),"",IF($F57&lt;&gt;"Prevista","",IFERROR($D57*(1+VLOOKUP("Referência",Premissas!$A$6:$B$8,2,FALSE)),"")))</f>
        <v/>
      </c>
      <c r="K57" s="14">
        <f>IF(OR($A57="",$B57="",NOT(ISNUMBER($C57)),NOT(ISNUMBER($D57)),$D57&lt;=0,$E57="",$F57="",NOT(ISNUMBER($G57))),"",IF($F57&lt;&gt;"Prevista","",IFERROR($D57*(1+VLOOKUP("Reforçado",Premissas!$A$6:$B$8,2,FALSE)),"")))</f>
        <v/>
      </c>
    </row>
    <row r="58" ht="26" customHeight="1">
      <c r="A58" s="16" t="n"/>
      <c r="B58" s="17" t="n"/>
      <c r="C58" s="26" t="n"/>
      <c r="D58" s="19" t="n"/>
      <c r="E58" s="16" t="n"/>
      <c r="F58" s="17" t="n"/>
      <c r="G58" s="26" t="n"/>
      <c r="H58" s="16" t="n"/>
      <c r="I58" s="13">
        <f>IF(OR($A58="",$B58="",NOT(ISNUMBER($C58)),NOT(ISNUMBER($D58)),$D58&lt;=0,$E58="",$F58="",NOT(ISNUMBER($G58))),"",IF($F58&lt;&gt;"Prevista","",IFERROR($D58*(1+VLOOKUP("Conservador",Premissas!$A$6:$B$8,2,FALSE)),"")))</f>
        <v/>
      </c>
      <c r="J58" s="13">
        <f>IF(OR($A58="",$B58="",NOT(ISNUMBER($C58)),NOT(ISNUMBER($D58)),$D58&lt;=0,$E58="",$F58="",NOT(ISNUMBER($G58))),"",IF($F58&lt;&gt;"Prevista","",IFERROR($D58*(1+VLOOKUP("Referência",Premissas!$A$6:$B$8,2,FALSE)),"")))</f>
        <v/>
      </c>
      <c r="K58" s="13">
        <f>IF(OR($A58="",$B58="",NOT(ISNUMBER($C58)),NOT(ISNUMBER($D58)),$D58&lt;=0,$E58="",$F58="",NOT(ISNUMBER($G58))),"",IF($F58&lt;&gt;"Prevista","",IFERROR($D58*(1+VLOOKUP("Reforçado",Premissas!$A$6:$B$8,2,FALSE)),"")))</f>
        <v/>
      </c>
    </row>
    <row r="59" ht="26" customHeight="1">
      <c r="A59" s="16" t="n"/>
      <c r="B59" s="17" t="n"/>
      <c r="C59" s="26" t="n"/>
      <c r="D59" s="19" t="n"/>
      <c r="E59" s="16" t="n"/>
      <c r="F59" s="17" t="n"/>
      <c r="G59" s="26" t="n"/>
      <c r="H59" s="16" t="n"/>
      <c r="I59" s="14">
        <f>IF(OR($A59="",$B59="",NOT(ISNUMBER($C59)),NOT(ISNUMBER($D59)),$D59&lt;=0,$E59="",$F59="",NOT(ISNUMBER($G59))),"",IF($F59&lt;&gt;"Prevista","",IFERROR($D59*(1+VLOOKUP("Conservador",Premissas!$A$6:$B$8,2,FALSE)),"")))</f>
        <v/>
      </c>
      <c r="J59" s="14">
        <f>IF(OR($A59="",$B59="",NOT(ISNUMBER($C59)),NOT(ISNUMBER($D59)),$D59&lt;=0,$E59="",$F59="",NOT(ISNUMBER($G59))),"",IF($F59&lt;&gt;"Prevista","",IFERROR($D59*(1+VLOOKUP("Referência",Premissas!$A$6:$B$8,2,FALSE)),"")))</f>
        <v/>
      </c>
      <c r="K59" s="14">
        <f>IF(OR($A59="",$B59="",NOT(ISNUMBER($C59)),NOT(ISNUMBER($D59)),$D59&lt;=0,$E59="",$F59="",NOT(ISNUMBER($G59))),"",IF($F59&lt;&gt;"Prevista","",IFERROR($D59*(1+VLOOKUP("Reforçado",Premissas!$A$6:$B$8,2,FALSE)),"")))</f>
        <v/>
      </c>
    </row>
    <row r="60" ht="26" customHeight="1">
      <c r="A60" s="16" t="n"/>
      <c r="B60" s="17" t="n"/>
      <c r="C60" s="26" t="n"/>
      <c r="D60" s="19" t="n"/>
      <c r="E60" s="16" t="n"/>
      <c r="F60" s="17" t="n"/>
      <c r="G60" s="26" t="n"/>
      <c r="H60" s="16" t="n"/>
      <c r="I60" s="13">
        <f>IF(OR($A60="",$B60="",NOT(ISNUMBER($C60)),NOT(ISNUMBER($D60)),$D60&lt;=0,$E60="",$F60="",NOT(ISNUMBER($G60))),"",IF($F60&lt;&gt;"Prevista","",IFERROR($D60*(1+VLOOKUP("Conservador",Premissas!$A$6:$B$8,2,FALSE)),"")))</f>
        <v/>
      </c>
      <c r="J60" s="13">
        <f>IF(OR($A60="",$B60="",NOT(ISNUMBER($C60)),NOT(ISNUMBER($D60)),$D60&lt;=0,$E60="",$F60="",NOT(ISNUMBER($G60))),"",IF($F60&lt;&gt;"Prevista","",IFERROR($D60*(1+VLOOKUP("Referência",Premissas!$A$6:$B$8,2,FALSE)),"")))</f>
        <v/>
      </c>
      <c r="K60" s="13">
        <f>IF(OR($A60="",$B60="",NOT(ISNUMBER($C60)),NOT(ISNUMBER($D60)),$D60&lt;=0,$E60="",$F60="",NOT(ISNUMBER($G60))),"",IF($F60&lt;&gt;"Prevista","",IFERROR($D60*(1+VLOOKUP("Reforçado",Premissas!$A$6:$B$8,2,FALSE)),"")))</f>
        <v/>
      </c>
    </row>
    <row r="61" ht="26" customHeight="1">
      <c r="A61" s="16" t="n"/>
      <c r="B61" s="17" t="n"/>
      <c r="C61" s="26" t="n"/>
      <c r="D61" s="19" t="n"/>
      <c r="E61" s="16" t="n"/>
      <c r="F61" s="17" t="n"/>
      <c r="G61" s="26" t="n"/>
      <c r="H61" s="16" t="n"/>
      <c r="I61" s="14">
        <f>IF(OR($A61="",$B61="",NOT(ISNUMBER($C61)),NOT(ISNUMBER($D61)),$D61&lt;=0,$E61="",$F61="",NOT(ISNUMBER($G61))),"",IF($F61&lt;&gt;"Prevista","",IFERROR($D61*(1+VLOOKUP("Conservador",Premissas!$A$6:$B$8,2,FALSE)),"")))</f>
        <v/>
      </c>
      <c r="J61" s="14">
        <f>IF(OR($A61="",$B61="",NOT(ISNUMBER($C61)),NOT(ISNUMBER($D61)),$D61&lt;=0,$E61="",$F61="",NOT(ISNUMBER($G61))),"",IF($F61&lt;&gt;"Prevista","",IFERROR($D61*(1+VLOOKUP("Referência",Premissas!$A$6:$B$8,2,FALSE)),"")))</f>
        <v/>
      </c>
      <c r="K61" s="14">
        <f>IF(OR($A61="",$B61="",NOT(ISNUMBER($C61)),NOT(ISNUMBER($D61)),$D61&lt;=0,$E61="",$F61="",NOT(ISNUMBER($G61))),"",IF($F61&lt;&gt;"Prevista","",IFERROR($D61*(1+VLOOKUP("Reforçado",Premissas!$A$6:$B$8,2,FALSE)),"")))</f>
        <v/>
      </c>
    </row>
    <row r="62" ht="26" customHeight="1">
      <c r="A62" s="16" t="n"/>
      <c r="B62" s="17" t="n"/>
      <c r="C62" s="26" t="n"/>
      <c r="D62" s="19" t="n"/>
      <c r="E62" s="16" t="n"/>
      <c r="F62" s="17" t="n"/>
      <c r="G62" s="26" t="n"/>
      <c r="H62" s="16" t="n"/>
      <c r="I62" s="13">
        <f>IF(OR($A62="",$B62="",NOT(ISNUMBER($C62)),NOT(ISNUMBER($D62)),$D62&lt;=0,$E62="",$F62="",NOT(ISNUMBER($G62))),"",IF($F62&lt;&gt;"Prevista","",IFERROR($D62*(1+VLOOKUP("Conservador",Premissas!$A$6:$B$8,2,FALSE)),"")))</f>
        <v/>
      </c>
      <c r="J62" s="13">
        <f>IF(OR($A62="",$B62="",NOT(ISNUMBER($C62)),NOT(ISNUMBER($D62)),$D62&lt;=0,$E62="",$F62="",NOT(ISNUMBER($G62))),"",IF($F62&lt;&gt;"Prevista","",IFERROR($D62*(1+VLOOKUP("Referência",Premissas!$A$6:$B$8,2,FALSE)),"")))</f>
        <v/>
      </c>
      <c r="K62" s="13">
        <f>IF(OR($A62="",$B62="",NOT(ISNUMBER($C62)),NOT(ISNUMBER($D62)),$D62&lt;=0,$E62="",$F62="",NOT(ISNUMBER($G62))),"",IF($F62&lt;&gt;"Prevista","",IFERROR($D62*(1+VLOOKUP("Reforçado",Premissas!$A$6:$B$8,2,FALSE)),"")))</f>
        <v/>
      </c>
    </row>
    <row r="63" ht="26" customHeight="1">
      <c r="A63" s="16" t="n"/>
      <c r="B63" s="17" t="n"/>
      <c r="C63" s="26" t="n"/>
      <c r="D63" s="19" t="n"/>
      <c r="E63" s="16" t="n"/>
      <c r="F63" s="17" t="n"/>
      <c r="G63" s="26" t="n"/>
      <c r="H63" s="16" t="n"/>
      <c r="I63" s="14">
        <f>IF(OR($A63="",$B63="",NOT(ISNUMBER($C63)),NOT(ISNUMBER($D63)),$D63&lt;=0,$E63="",$F63="",NOT(ISNUMBER($G63))),"",IF($F63&lt;&gt;"Prevista","",IFERROR($D63*(1+VLOOKUP("Conservador",Premissas!$A$6:$B$8,2,FALSE)),"")))</f>
        <v/>
      </c>
      <c r="J63" s="14">
        <f>IF(OR($A63="",$B63="",NOT(ISNUMBER($C63)),NOT(ISNUMBER($D63)),$D63&lt;=0,$E63="",$F63="",NOT(ISNUMBER($G63))),"",IF($F63&lt;&gt;"Prevista","",IFERROR($D63*(1+VLOOKUP("Referência",Premissas!$A$6:$B$8,2,FALSE)),"")))</f>
        <v/>
      </c>
      <c r="K63" s="14">
        <f>IF(OR($A63="",$B63="",NOT(ISNUMBER($C63)),NOT(ISNUMBER($D63)),$D63&lt;=0,$E63="",$F63="",NOT(ISNUMBER($G63))),"",IF($F63&lt;&gt;"Prevista","",IFERROR($D63*(1+VLOOKUP("Reforçado",Premissas!$A$6:$B$8,2,FALSE)),"")))</f>
        <v/>
      </c>
    </row>
    <row r="64" ht="26" customHeight="1">
      <c r="A64" s="16" t="n"/>
      <c r="B64" s="17" t="n"/>
      <c r="C64" s="26" t="n"/>
      <c r="D64" s="19" t="n"/>
      <c r="E64" s="16" t="n"/>
      <c r="F64" s="17" t="n"/>
      <c r="G64" s="26" t="n"/>
      <c r="H64" s="16" t="n"/>
      <c r="I64" s="13">
        <f>IF(OR($A64="",$B64="",NOT(ISNUMBER($C64)),NOT(ISNUMBER($D64)),$D64&lt;=0,$E64="",$F64="",NOT(ISNUMBER($G64))),"",IF($F64&lt;&gt;"Prevista","",IFERROR($D64*(1+VLOOKUP("Conservador",Premissas!$A$6:$B$8,2,FALSE)),"")))</f>
        <v/>
      </c>
      <c r="J64" s="13">
        <f>IF(OR($A64="",$B64="",NOT(ISNUMBER($C64)),NOT(ISNUMBER($D64)),$D64&lt;=0,$E64="",$F64="",NOT(ISNUMBER($G64))),"",IF($F64&lt;&gt;"Prevista","",IFERROR($D64*(1+VLOOKUP("Referência",Premissas!$A$6:$B$8,2,FALSE)),"")))</f>
        <v/>
      </c>
      <c r="K64" s="13">
        <f>IF(OR($A64="",$B64="",NOT(ISNUMBER($C64)),NOT(ISNUMBER($D64)),$D64&lt;=0,$E64="",$F64="",NOT(ISNUMBER($G64))),"",IF($F64&lt;&gt;"Prevista","",IFERROR($D64*(1+VLOOKUP("Reforçado",Premissas!$A$6:$B$8,2,FALSE)),"")))</f>
        <v/>
      </c>
    </row>
    <row r="65" ht="26" customHeight="1">
      <c r="A65" s="16" t="n"/>
      <c r="B65" s="17" t="n"/>
      <c r="C65" s="26" t="n"/>
      <c r="D65" s="19" t="n"/>
      <c r="E65" s="16" t="n"/>
      <c r="F65" s="17" t="n"/>
      <c r="G65" s="26" t="n"/>
      <c r="H65" s="16" t="n"/>
      <c r="I65" s="14">
        <f>IF(OR($A65="",$B65="",NOT(ISNUMBER($C65)),NOT(ISNUMBER($D65)),$D65&lt;=0,$E65="",$F65="",NOT(ISNUMBER($G65))),"",IF($F65&lt;&gt;"Prevista","",IFERROR($D65*(1+VLOOKUP("Conservador",Premissas!$A$6:$B$8,2,FALSE)),"")))</f>
        <v/>
      </c>
      <c r="J65" s="14">
        <f>IF(OR($A65="",$B65="",NOT(ISNUMBER($C65)),NOT(ISNUMBER($D65)),$D65&lt;=0,$E65="",$F65="",NOT(ISNUMBER($G65))),"",IF($F65&lt;&gt;"Prevista","",IFERROR($D65*(1+VLOOKUP("Referência",Premissas!$A$6:$B$8,2,FALSE)),"")))</f>
        <v/>
      </c>
      <c r="K65" s="14">
        <f>IF(OR($A65="",$B65="",NOT(ISNUMBER($C65)),NOT(ISNUMBER($D65)),$D65&lt;=0,$E65="",$F65="",NOT(ISNUMBER($G65))),"",IF($F65&lt;&gt;"Prevista","",IFERROR($D65*(1+VLOOKUP("Reforçado",Premissas!$A$6:$B$8,2,FALSE)),"")))</f>
        <v/>
      </c>
    </row>
    <row r="66" ht="26" customHeight="1">
      <c r="A66" s="16" t="n"/>
      <c r="B66" s="17" t="n"/>
      <c r="C66" s="26" t="n"/>
      <c r="D66" s="19" t="n"/>
      <c r="E66" s="16" t="n"/>
      <c r="F66" s="17" t="n"/>
      <c r="G66" s="26" t="n"/>
      <c r="H66" s="16" t="n"/>
      <c r="I66" s="13">
        <f>IF(OR($A66="",$B66="",NOT(ISNUMBER($C66)),NOT(ISNUMBER($D66)),$D66&lt;=0,$E66="",$F66="",NOT(ISNUMBER($G66))),"",IF($F66&lt;&gt;"Prevista","",IFERROR($D66*(1+VLOOKUP("Conservador",Premissas!$A$6:$B$8,2,FALSE)),"")))</f>
        <v/>
      </c>
      <c r="J66" s="13">
        <f>IF(OR($A66="",$B66="",NOT(ISNUMBER($C66)),NOT(ISNUMBER($D66)),$D66&lt;=0,$E66="",$F66="",NOT(ISNUMBER($G66))),"",IF($F66&lt;&gt;"Prevista","",IFERROR($D66*(1+VLOOKUP("Referência",Premissas!$A$6:$B$8,2,FALSE)),"")))</f>
        <v/>
      </c>
      <c r="K66" s="13">
        <f>IF(OR($A66="",$B66="",NOT(ISNUMBER($C66)),NOT(ISNUMBER($D66)),$D66&lt;=0,$E66="",$F66="",NOT(ISNUMBER($G66))),"",IF($F66&lt;&gt;"Prevista","",IFERROR($D66*(1+VLOOKUP("Reforçado",Premissas!$A$6:$B$8,2,FALSE)),"")))</f>
        <v/>
      </c>
    </row>
    <row r="67" ht="26" customHeight="1">
      <c r="A67" s="16" t="n"/>
      <c r="B67" s="17" t="n"/>
      <c r="C67" s="26" t="n"/>
      <c r="D67" s="19" t="n"/>
      <c r="E67" s="16" t="n"/>
      <c r="F67" s="17" t="n"/>
      <c r="G67" s="26" t="n"/>
      <c r="H67" s="16" t="n"/>
      <c r="I67" s="14">
        <f>IF(OR($A67="",$B67="",NOT(ISNUMBER($C67)),NOT(ISNUMBER($D67)),$D67&lt;=0,$E67="",$F67="",NOT(ISNUMBER($G67))),"",IF($F67&lt;&gt;"Prevista","",IFERROR($D67*(1+VLOOKUP("Conservador",Premissas!$A$6:$B$8,2,FALSE)),"")))</f>
        <v/>
      </c>
      <c r="J67" s="14">
        <f>IF(OR($A67="",$B67="",NOT(ISNUMBER($C67)),NOT(ISNUMBER($D67)),$D67&lt;=0,$E67="",$F67="",NOT(ISNUMBER($G67))),"",IF($F67&lt;&gt;"Prevista","",IFERROR($D67*(1+VLOOKUP("Referência",Premissas!$A$6:$B$8,2,FALSE)),"")))</f>
        <v/>
      </c>
      <c r="K67" s="14">
        <f>IF(OR($A67="",$B67="",NOT(ISNUMBER($C67)),NOT(ISNUMBER($D67)),$D67&lt;=0,$E67="",$F67="",NOT(ISNUMBER($G67))),"",IF($F67&lt;&gt;"Prevista","",IFERROR($D67*(1+VLOOKUP("Reforçado",Premissas!$A$6:$B$8,2,FALSE)),"")))</f>
        <v/>
      </c>
    </row>
    <row r="68" ht="26" customHeight="1">
      <c r="A68" s="16" t="n"/>
      <c r="B68" s="17" t="n"/>
      <c r="C68" s="26" t="n"/>
      <c r="D68" s="19" t="n"/>
      <c r="E68" s="16" t="n"/>
      <c r="F68" s="17" t="n"/>
      <c r="G68" s="26" t="n"/>
      <c r="H68" s="16" t="n"/>
      <c r="I68" s="13">
        <f>IF(OR($A68="",$B68="",NOT(ISNUMBER($C68)),NOT(ISNUMBER($D68)),$D68&lt;=0,$E68="",$F68="",NOT(ISNUMBER($G68))),"",IF($F68&lt;&gt;"Prevista","",IFERROR($D68*(1+VLOOKUP("Conservador",Premissas!$A$6:$B$8,2,FALSE)),"")))</f>
        <v/>
      </c>
      <c r="J68" s="13">
        <f>IF(OR($A68="",$B68="",NOT(ISNUMBER($C68)),NOT(ISNUMBER($D68)),$D68&lt;=0,$E68="",$F68="",NOT(ISNUMBER($G68))),"",IF($F68&lt;&gt;"Prevista","",IFERROR($D68*(1+VLOOKUP("Referência",Premissas!$A$6:$B$8,2,FALSE)),"")))</f>
        <v/>
      </c>
      <c r="K68" s="13">
        <f>IF(OR($A68="",$B68="",NOT(ISNUMBER($C68)),NOT(ISNUMBER($D68)),$D68&lt;=0,$E68="",$F68="",NOT(ISNUMBER($G68))),"",IF($F68&lt;&gt;"Prevista","",IFERROR($D68*(1+VLOOKUP("Reforçado",Premissas!$A$6:$B$8,2,FALSE)),"")))</f>
        <v/>
      </c>
    </row>
    <row r="69" ht="26" customHeight="1">
      <c r="A69" s="16" t="n"/>
      <c r="B69" s="17" t="n"/>
      <c r="C69" s="26" t="n"/>
      <c r="D69" s="19" t="n"/>
      <c r="E69" s="16" t="n"/>
      <c r="F69" s="17" t="n"/>
      <c r="G69" s="26" t="n"/>
      <c r="H69" s="16" t="n"/>
      <c r="I69" s="14">
        <f>IF(OR($A69="",$B69="",NOT(ISNUMBER($C69)),NOT(ISNUMBER($D69)),$D69&lt;=0,$E69="",$F69="",NOT(ISNUMBER($G69))),"",IF($F69&lt;&gt;"Prevista","",IFERROR($D69*(1+VLOOKUP("Conservador",Premissas!$A$6:$B$8,2,FALSE)),"")))</f>
        <v/>
      </c>
      <c r="J69" s="14">
        <f>IF(OR($A69="",$B69="",NOT(ISNUMBER($C69)),NOT(ISNUMBER($D69)),$D69&lt;=0,$E69="",$F69="",NOT(ISNUMBER($G69))),"",IF($F69&lt;&gt;"Prevista","",IFERROR($D69*(1+VLOOKUP("Referência",Premissas!$A$6:$B$8,2,FALSE)),"")))</f>
        <v/>
      </c>
      <c r="K69" s="14">
        <f>IF(OR($A69="",$B69="",NOT(ISNUMBER($C69)),NOT(ISNUMBER($D69)),$D69&lt;=0,$E69="",$F69="",NOT(ISNUMBER($G69))),"",IF($F69&lt;&gt;"Prevista","",IFERROR($D69*(1+VLOOKUP("Reforçado",Premissas!$A$6:$B$8,2,FALSE)),"")))</f>
        <v/>
      </c>
    </row>
    <row r="70" ht="26" customHeight="1">
      <c r="A70" s="16" t="n"/>
      <c r="B70" s="17" t="n"/>
      <c r="C70" s="26" t="n"/>
      <c r="D70" s="19" t="n"/>
      <c r="E70" s="16" t="n"/>
      <c r="F70" s="17" t="n"/>
      <c r="G70" s="26" t="n"/>
      <c r="H70" s="16" t="n"/>
      <c r="I70" s="13">
        <f>IF(OR($A70="",$B70="",NOT(ISNUMBER($C70)),NOT(ISNUMBER($D70)),$D70&lt;=0,$E70="",$F70="",NOT(ISNUMBER($G70))),"",IF($F70&lt;&gt;"Prevista","",IFERROR($D70*(1+VLOOKUP("Conservador",Premissas!$A$6:$B$8,2,FALSE)),"")))</f>
        <v/>
      </c>
      <c r="J70" s="13">
        <f>IF(OR($A70="",$B70="",NOT(ISNUMBER($C70)),NOT(ISNUMBER($D70)),$D70&lt;=0,$E70="",$F70="",NOT(ISNUMBER($G70))),"",IF($F70&lt;&gt;"Prevista","",IFERROR($D70*(1+VLOOKUP("Referência",Premissas!$A$6:$B$8,2,FALSE)),"")))</f>
        <v/>
      </c>
      <c r="K70" s="13">
        <f>IF(OR($A70="",$B70="",NOT(ISNUMBER($C70)),NOT(ISNUMBER($D70)),$D70&lt;=0,$E70="",$F70="",NOT(ISNUMBER($G70))),"",IF($F70&lt;&gt;"Prevista","",IFERROR($D70*(1+VLOOKUP("Reforçado",Premissas!$A$6:$B$8,2,FALSE)),"")))</f>
        <v/>
      </c>
    </row>
    <row r="71" ht="26" customHeight="1">
      <c r="A71" s="16" t="n"/>
      <c r="B71" s="17" t="n"/>
      <c r="C71" s="26" t="n"/>
      <c r="D71" s="19" t="n"/>
      <c r="E71" s="16" t="n"/>
      <c r="F71" s="17" t="n"/>
      <c r="G71" s="26" t="n"/>
      <c r="H71" s="16" t="n"/>
      <c r="I71" s="14">
        <f>IF(OR($A71="",$B71="",NOT(ISNUMBER($C71)),NOT(ISNUMBER($D71)),$D71&lt;=0,$E71="",$F71="",NOT(ISNUMBER($G71))),"",IF($F71&lt;&gt;"Prevista","",IFERROR($D71*(1+VLOOKUP("Conservador",Premissas!$A$6:$B$8,2,FALSE)),"")))</f>
        <v/>
      </c>
      <c r="J71" s="14">
        <f>IF(OR($A71="",$B71="",NOT(ISNUMBER($C71)),NOT(ISNUMBER($D71)),$D71&lt;=0,$E71="",$F71="",NOT(ISNUMBER($G71))),"",IF($F71&lt;&gt;"Prevista","",IFERROR($D71*(1+VLOOKUP("Referência",Premissas!$A$6:$B$8,2,FALSE)),"")))</f>
        <v/>
      </c>
      <c r="K71" s="14">
        <f>IF(OR($A71="",$B71="",NOT(ISNUMBER($C71)),NOT(ISNUMBER($D71)),$D71&lt;=0,$E71="",$F71="",NOT(ISNUMBER($G71))),"",IF($F71&lt;&gt;"Prevista","",IFERROR($D71*(1+VLOOKUP("Reforçado",Premissas!$A$6:$B$8,2,FALSE)),"")))</f>
        <v/>
      </c>
    </row>
    <row r="72" ht="26" customHeight="1">
      <c r="A72" s="16" t="n"/>
      <c r="B72" s="17" t="n"/>
      <c r="C72" s="26" t="n"/>
      <c r="D72" s="19" t="n"/>
      <c r="E72" s="16" t="n"/>
      <c r="F72" s="17" t="n"/>
      <c r="G72" s="26" t="n"/>
      <c r="H72" s="16" t="n"/>
      <c r="I72" s="13">
        <f>IF(OR($A72="",$B72="",NOT(ISNUMBER($C72)),NOT(ISNUMBER($D72)),$D72&lt;=0,$E72="",$F72="",NOT(ISNUMBER($G72))),"",IF($F72&lt;&gt;"Prevista","",IFERROR($D72*(1+VLOOKUP("Conservador",Premissas!$A$6:$B$8,2,FALSE)),"")))</f>
        <v/>
      </c>
      <c r="J72" s="13">
        <f>IF(OR($A72="",$B72="",NOT(ISNUMBER($C72)),NOT(ISNUMBER($D72)),$D72&lt;=0,$E72="",$F72="",NOT(ISNUMBER($G72))),"",IF($F72&lt;&gt;"Prevista","",IFERROR($D72*(1+VLOOKUP("Referência",Premissas!$A$6:$B$8,2,FALSE)),"")))</f>
        <v/>
      </c>
      <c r="K72" s="13">
        <f>IF(OR($A72="",$B72="",NOT(ISNUMBER($C72)),NOT(ISNUMBER($D72)),$D72&lt;=0,$E72="",$F72="",NOT(ISNUMBER($G72))),"",IF($F72&lt;&gt;"Prevista","",IFERROR($D72*(1+VLOOKUP("Reforçado",Premissas!$A$6:$B$8,2,FALSE)),"")))</f>
        <v/>
      </c>
    </row>
    <row r="73" ht="26" customHeight="1">
      <c r="A73" s="16" t="n"/>
      <c r="B73" s="17" t="n"/>
      <c r="C73" s="26" t="n"/>
      <c r="D73" s="19" t="n"/>
      <c r="E73" s="16" t="n"/>
      <c r="F73" s="17" t="n"/>
      <c r="G73" s="26" t="n"/>
      <c r="H73" s="16" t="n"/>
      <c r="I73" s="14">
        <f>IF(OR($A73="",$B73="",NOT(ISNUMBER($C73)),NOT(ISNUMBER($D73)),$D73&lt;=0,$E73="",$F73="",NOT(ISNUMBER($G73))),"",IF($F73&lt;&gt;"Prevista","",IFERROR($D73*(1+VLOOKUP("Conservador",Premissas!$A$6:$B$8,2,FALSE)),"")))</f>
        <v/>
      </c>
      <c r="J73" s="14">
        <f>IF(OR($A73="",$B73="",NOT(ISNUMBER($C73)),NOT(ISNUMBER($D73)),$D73&lt;=0,$E73="",$F73="",NOT(ISNUMBER($G73))),"",IF($F73&lt;&gt;"Prevista","",IFERROR($D73*(1+VLOOKUP("Referência",Premissas!$A$6:$B$8,2,FALSE)),"")))</f>
        <v/>
      </c>
      <c r="K73" s="14">
        <f>IF(OR($A73="",$B73="",NOT(ISNUMBER($C73)),NOT(ISNUMBER($D73)),$D73&lt;=0,$E73="",$F73="",NOT(ISNUMBER($G73))),"",IF($F73&lt;&gt;"Prevista","",IFERROR($D73*(1+VLOOKUP("Reforçado",Premissas!$A$6:$B$8,2,FALSE)),"")))</f>
        <v/>
      </c>
    </row>
    <row r="74" ht="26" customHeight="1">
      <c r="A74" s="16" t="n"/>
      <c r="B74" s="17" t="n"/>
      <c r="C74" s="26" t="n"/>
      <c r="D74" s="19" t="n"/>
      <c r="E74" s="16" t="n"/>
      <c r="F74" s="17" t="n"/>
      <c r="G74" s="26" t="n"/>
      <c r="H74" s="16" t="n"/>
      <c r="I74" s="13">
        <f>IF(OR($A74="",$B74="",NOT(ISNUMBER($C74)),NOT(ISNUMBER($D74)),$D74&lt;=0,$E74="",$F74="",NOT(ISNUMBER($G74))),"",IF($F74&lt;&gt;"Prevista","",IFERROR($D74*(1+VLOOKUP("Conservador",Premissas!$A$6:$B$8,2,FALSE)),"")))</f>
        <v/>
      </c>
      <c r="J74" s="13">
        <f>IF(OR($A74="",$B74="",NOT(ISNUMBER($C74)),NOT(ISNUMBER($D74)),$D74&lt;=0,$E74="",$F74="",NOT(ISNUMBER($G74))),"",IF($F74&lt;&gt;"Prevista","",IFERROR($D74*(1+VLOOKUP("Referência",Premissas!$A$6:$B$8,2,FALSE)),"")))</f>
        <v/>
      </c>
      <c r="K74" s="13">
        <f>IF(OR($A74="",$B74="",NOT(ISNUMBER($C74)),NOT(ISNUMBER($D74)),$D74&lt;=0,$E74="",$F74="",NOT(ISNUMBER($G74))),"",IF($F74&lt;&gt;"Prevista","",IFERROR($D74*(1+VLOOKUP("Reforçado",Premissas!$A$6:$B$8,2,FALSE)),"")))</f>
        <v/>
      </c>
    </row>
    <row r="75" ht="26" customHeight="1">
      <c r="A75" s="16" t="n"/>
      <c r="B75" s="17" t="n"/>
      <c r="C75" s="26" t="n"/>
      <c r="D75" s="19" t="n"/>
      <c r="E75" s="16" t="n"/>
      <c r="F75" s="17" t="n"/>
      <c r="G75" s="26" t="n"/>
      <c r="H75" s="16" t="n"/>
      <c r="I75" s="14">
        <f>IF(OR($A75="",$B75="",NOT(ISNUMBER($C75)),NOT(ISNUMBER($D75)),$D75&lt;=0,$E75="",$F75="",NOT(ISNUMBER($G75))),"",IF($F75&lt;&gt;"Prevista","",IFERROR($D75*(1+VLOOKUP("Conservador",Premissas!$A$6:$B$8,2,FALSE)),"")))</f>
        <v/>
      </c>
      <c r="J75" s="14">
        <f>IF(OR($A75="",$B75="",NOT(ISNUMBER($C75)),NOT(ISNUMBER($D75)),$D75&lt;=0,$E75="",$F75="",NOT(ISNUMBER($G75))),"",IF($F75&lt;&gt;"Prevista","",IFERROR($D75*(1+VLOOKUP("Referência",Premissas!$A$6:$B$8,2,FALSE)),"")))</f>
        <v/>
      </c>
      <c r="K75" s="14">
        <f>IF(OR($A75="",$B75="",NOT(ISNUMBER($C75)),NOT(ISNUMBER($D75)),$D75&lt;=0,$E75="",$F75="",NOT(ISNUMBER($G75))),"",IF($F75&lt;&gt;"Prevista","",IFERROR($D75*(1+VLOOKUP("Reforçado",Premissas!$A$6:$B$8,2,FALSE)),"")))</f>
        <v/>
      </c>
    </row>
    <row r="76" ht="26" customHeight="1">
      <c r="A76" s="16" t="n"/>
      <c r="B76" s="17" t="n"/>
      <c r="C76" s="26" t="n"/>
      <c r="D76" s="19" t="n"/>
      <c r="E76" s="16" t="n"/>
      <c r="F76" s="17" t="n"/>
      <c r="G76" s="26" t="n"/>
      <c r="H76" s="16" t="n"/>
      <c r="I76" s="13">
        <f>IF(OR($A76="",$B76="",NOT(ISNUMBER($C76)),NOT(ISNUMBER($D76)),$D76&lt;=0,$E76="",$F76="",NOT(ISNUMBER($G76))),"",IF($F76&lt;&gt;"Prevista","",IFERROR($D76*(1+VLOOKUP("Conservador",Premissas!$A$6:$B$8,2,FALSE)),"")))</f>
        <v/>
      </c>
      <c r="J76" s="13">
        <f>IF(OR($A76="",$B76="",NOT(ISNUMBER($C76)),NOT(ISNUMBER($D76)),$D76&lt;=0,$E76="",$F76="",NOT(ISNUMBER($G76))),"",IF($F76&lt;&gt;"Prevista","",IFERROR($D76*(1+VLOOKUP("Referência",Premissas!$A$6:$B$8,2,FALSE)),"")))</f>
        <v/>
      </c>
      <c r="K76" s="13">
        <f>IF(OR($A76="",$B76="",NOT(ISNUMBER($C76)),NOT(ISNUMBER($D76)),$D76&lt;=0,$E76="",$F76="",NOT(ISNUMBER($G76))),"",IF($F76&lt;&gt;"Prevista","",IFERROR($D76*(1+VLOOKUP("Reforçado",Premissas!$A$6:$B$8,2,FALSE)),"")))</f>
        <v/>
      </c>
    </row>
    <row r="77" ht="26" customHeight="1">
      <c r="A77" s="16" t="n"/>
      <c r="B77" s="17" t="n"/>
      <c r="C77" s="26" t="n"/>
      <c r="D77" s="19" t="n"/>
      <c r="E77" s="16" t="n"/>
      <c r="F77" s="17" t="n"/>
      <c r="G77" s="26" t="n"/>
      <c r="H77" s="16" t="n"/>
      <c r="I77" s="14">
        <f>IF(OR($A77="",$B77="",NOT(ISNUMBER($C77)),NOT(ISNUMBER($D77)),$D77&lt;=0,$E77="",$F77="",NOT(ISNUMBER($G77))),"",IF($F77&lt;&gt;"Prevista","",IFERROR($D77*(1+VLOOKUP("Conservador",Premissas!$A$6:$B$8,2,FALSE)),"")))</f>
        <v/>
      </c>
      <c r="J77" s="14">
        <f>IF(OR($A77="",$B77="",NOT(ISNUMBER($C77)),NOT(ISNUMBER($D77)),$D77&lt;=0,$E77="",$F77="",NOT(ISNUMBER($G77))),"",IF($F77&lt;&gt;"Prevista","",IFERROR($D77*(1+VLOOKUP("Referência",Premissas!$A$6:$B$8,2,FALSE)),"")))</f>
        <v/>
      </c>
      <c r="K77" s="14">
        <f>IF(OR($A77="",$B77="",NOT(ISNUMBER($C77)),NOT(ISNUMBER($D77)),$D77&lt;=0,$E77="",$F77="",NOT(ISNUMBER($G77))),"",IF($F77&lt;&gt;"Prevista","",IFERROR($D77*(1+VLOOKUP("Reforçado",Premissas!$A$6:$B$8,2,FALSE)),"")))</f>
        <v/>
      </c>
    </row>
    <row r="78" ht="26" customHeight="1">
      <c r="A78" s="16" t="n"/>
      <c r="B78" s="17" t="n"/>
      <c r="C78" s="26" t="n"/>
      <c r="D78" s="19" t="n"/>
      <c r="E78" s="16" t="n"/>
      <c r="F78" s="17" t="n"/>
      <c r="G78" s="26" t="n"/>
      <c r="H78" s="16" t="n"/>
      <c r="I78" s="13">
        <f>IF(OR($A78="",$B78="",NOT(ISNUMBER($C78)),NOT(ISNUMBER($D78)),$D78&lt;=0,$E78="",$F78="",NOT(ISNUMBER($G78))),"",IF($F78&lt;&gt;"Prevista","",IFERROR($D78*(1+VLOOKUP("Conservador",Premissas!$A$6:$B$8,2,FALSE)),"")))</f>
        <v/>
      </c>
      <c r="J78" s="13">
        <f>IF(OR($A78="",$B78="",NOT(ISNUMBER($C78)),NOT(ISNUMBER($D78)),$D78&lt;=0,$E78="",$F78="",NOT(ISNUMBER($G78))),"",IF($F78&lt;&gt;"Prevista","",IFERROR($D78*(1+VLOOKUP("Referência",Premissas!$A$6:$B$8,2,FALSE)),"")))</f>
        <v/>
      </c>
      <c r="K78" s="13">
        <f>IF(OR($A78="",$B78="",NOT(ISNUMBER($C78)),NOT(ISNUMBER($D78)),$D78&lt;=0,$E78="",$F78="",NOT(ISNUMBER($G78))),"",IF($F78&lt;&gt;"Prevista","",IFERROR($D78*(1+VLOOKUP("Reforçado",Premissas!$A$6:$B$8,2,FALSE)),"")))</f>
        <v/>
      </c>
    </row>
    <row r="79" ht="26" customHeight="1">
      <c r="A79" s="16" t="n"/>
      <c r="B79" s="17" t="n"/>
      <c r="C79" s="26" t="n"/>
      <c r="D79" s="19" t="n"/>
      <c r="E79" s="16" t="n"/>
      <c r="F79" s="17" t="n"/>
      <c r="G79" s="26" t="n"/>
      <c r="H79" s="16" t="n"/>
      <c r="I79" s="14">
        <f>IF(OR($A79="",$B79="",NOT(ISNUMBER($C79)),NOT(ISNUMBER($D79)),$D79&lt;=0,$E79="",$F79="",NOT(ISNUMBER($G79))),"",IF($F79&lt;&gt;"Prevista","",IFERROR($D79*(1+VLOOKUP("Conservador",Premissas!$A$6:$B$8,2,FALSE)),"")))</f>
        <v/>
      </c>
      <c r="J79" s="14">
        <f>IF(OR($A79="",$B79="",NOT(ISNUMBER($C79)),NOT(ISNUMBER($D79)),$D79&lt;=0,$E79="",$F79="",NOT(ISNUMBER($G79))),"",IF($F79&lt;&gt;"Prevista","",IFERROR($D79*(1+VLOOKUP("Referência",Premissas!$A$6:$B$8,2,FALSE)),"")))</f>
        <v/>
      </c>
      <c r="K79" s="14">
        <f>IF(OR($A79="",$B79="",NOT(ISNUMBER($C79)),NOT(ISNUMBER($D79)),$D79&lt;=0,$E79="",$F79="",NOT(ISNUMBER($G79))),"",IF($F79&lt;&gt;"Prevista","",IFERROR($D79*(1+VLOOKUP("Reforçado",Premissas!$A$6:$B$8,2,FALSE)),"")))</f>
        <v/>
      </c>
    </row>
    <row r="80" ht="26" customHeight="1">
      <c r="A80" s="16" t="n"/>
      <c r="B80" s="17" t="n"/>
      <c r="C80" s="26" t="n"/>
      <c r="D80" s="19" t="n"/>
      <c r="E80" s="16" t="n"/>
      <c r="F80" s="17" t="n"/>
      <c r="G80" s="26" t="n"/>
      <c r="H80" s="16" t="n"/>
      <c r="I80" s="13">
        <f>IF(OR($A80="",$B80="",NOT(ISNUMBER($C80)),NOT(ISNUMBER($D80)),$D80&lt;=0,$E80="",$F80="",NOT(ISNUMBER($G80))),"",IF($F80&lt;&gt;"Prevista","",IFERROR($D80*(1+VLOOKUP("Conservador",Premissas!$A$6:$B$8,2,FALSE)),"")))</f>
        <v/>
      </c>
      <c r="J80" s="13">
        <f>IF(OR($A80="",$B80="",NOT(ISNUMBER($C80)),NOT(ISNUMBER($D80)),$D80&lt;=0,$E80="",$F80="",NOT(ISNUMBER($G80))),"",IF($F80&lt;&gt;"Prevista","",IFERROR($D80*(1+VLOOKUP("Referência",Premissas!$A$6:$B$8,2,FALSE)),"")))</f>
        <v/>
      </c>
      <c r="K80" s="13">
        <f>IF(OR($A80="",$B80="",NOT(ISNUMBER($C80)),NOT(ISNUMBER($D80)),$D80&lt;=0,$E80="",$F80="",NOT(ISNUMBER($G80))),"",IF($F80&lt;&gt;"Prevista","",IFERROR($D80*(1+VLOOKUP("Reforçado",Premissas!$A$6:$B$8,2,FALSE)),"")))</f>
        <v/>
      </c>
    </row>
    <row r="81" ht="26" customHeight="1">
      <c r="A81" s="16" t="n"/>
      <c r="B81" s="17" t="n"/>
      <c r="C81" s="26" t="n"/>
      <c r="D81" s="19" t="n"/>
      <c r="E81" s="16" t="n"/>
      <c r="F81" s="17" t="n"/>
      <c r="G81" s="26" t="n"/>
      <c r="H81" s="16" t="n"/>
      <c r="I81" s="14">
        <f>IF(OR($A81="",$B81="",NOT(ISNUMBER($C81)),NOT(ISNUMBER($D81)),$D81&lt;=0,$E81="",$F81="",NOT(ISNUMBER($G81))),"",IF($F81&lt;&gt;"Prevista","",IFERROR($D81*(1+VLOOKUP("Conservador",Premissas!$A$6:$B$8,2,FALSE)),"")))</f>
        <v/>
      </c>
      <c r="J81" s="14">
        <f>IF(OR($A81="",$B81="",NOT(ISNUMBER($C81)),NOT(ISNUMBER($D81)),$D81&lt;=0,$E81="",$F81="",NOT(ISNUMBER($G81))),"",IF($F81&lt;&gt;"Prevista","",IFERROR($D81*(1+VLOOKUP("Referência",Premissas!$A$6:$B$8,2,FALSE)),"")))</f>
        <v/>
      </c>
      <c r="K81" s="14">
        <f>IF(OR($A81="",$B81="",NOT(ISNUMBER($C81)),NOT(ISNUMBER($D81)),$D81&lt;=0,$E81="",$F81="",NOT(ISNUMBER($G81))),"",IF($F81&lt;&gt;"Prevista","",IFERROR($D81*(1+VLOOKUP("Reforçado",Premissas!$A$6:$B$8,2,FALSE)),"")))</f>
        <v/>
      </c>
    </row>
    <row r="82" ht="26" customHeight="1">
      <c r="A82" s="16" t="n"/>
      <c r="B82" s="17" t="n"/>
      <c r="C82" s="26" t="n"/>
      <c r="D82" s="19" t="n"/>
      <c r="E82" s="16" t="n"/>
      <c r="F82" s="17" t="n"/>
      <c r="G82" s="26" t="n"/>
      <c r="H82" s="16" t="n"/>
      <c r="I82" s="13">
        <f>IF(OR($A82="",$B82="",NOT(ISNUMBER($C82)),NOT(ISNUMBER($D82)),$D82&lt;=0,$E82="",$F82="",NOT(ISNUMBER($G82))),"",IF($F82&lt;&gt;"Prevista","",IFERROR($D82*(1+VLOOKUP("Conservador",Premissas!$A$6:$B$8,2,FALSE)),"")))</f>
        <v/>
      </c>
      <c r="J82" s="13">
        <f>IF(OR($A82="",$B82="",NOT(ISNUMBER($C82)),NOT(ISNUMBER($D82)),$D82&lt;=0,$E82="",$F82="",NOT(ISNUMBER($G82))),"",IF($F82&lt;&gt;"Prevista","",IFERROR($D82*(1+VLOOKUP("Referência",Premissas!$A$6:$B$8,2,FALSE)),"")))</f>
        <v/>
      </c>
      <c r="K82" s="13">
        <f>IF(OR($A82="",$B82="",NOT(ISNUMBER($C82)),NOT(ISNUMBER($D82)),$D82&lt;=0,$E82="",$F82="",NOT(ISNUMBER($G82))),"",IF($F82&lt;&gt;"Prevista","",IFERROR($D82*(1+VLOOKUP("Reforçado",Premissas!$A$6:$B$8,2,FALSE)),"")))</f>
        <v/>
      </c>
    </row>
    <row r="83" ht="26" customHeight="1">
      <c r="A83" s="16" t="n"/>
      <c r="B83" s="17" t="n"/>
      <c r="C83" s="26" t="n"/>
      <c r="D83" s="19" t="n"/>
      <c r="E83" s="16" t="n"/>
      <c r="F83" s="17" t="n"/>
      <c r="G83" s="26" t="n"/>
      <c r="H83" s="16" t="n"/>
      <c r="I83" s="14">
        <f>IF(OR($A83="",$B83="",NOT(ISNUMBER($C83)),NOT(ISNUMBER($D83)),$D83&lt;=0,$E83="",$F83="",NOT(ISNUMBER($G83))),"",IF($F83&lt;&gt;"Prevista","",IFERROR($D83*(1+VLOOKUP("Conservador",Premissas!$A$6:$B$8,2,FALSE)),"")))</f>
        <v/>
      </c>
      <c r="J83" s="14">
        <f>IF(OR($A83="",$B83="",NOT(ISNUMBER($C83)),NOT(ISNUMBER($D83)),$D83&lt;=0,$E83="",$F83="",NOT(ISNUMBER($G83))),"",IF($F83&lt;&gt;"Prevista","",IFERROR($D83*(1+VLOOKUP("Referência",Premissas!$A$6:$B$8,2,FALSE)),"")))</f>
        <v/>
      </c>
      <c r="K83" s="14">
        <f>IF(OR($A83="",$B83="",NOT(ISNUMBER($C83)),NOT(ISNUMBER($D83)),$D83&lt;=0,$E83="",$F83="",NOT(ISNUMBER($G83))),"",IF($F83&lt;&gt;"Prevista","",IFERROR($D83*(1+VLOOKUP("Reforçado",Premissas!$A$6:$B$8,2,FALSE)),"")))</f>
        <v/>
      </c>
    </row>
    <row r="84" ht="26" customHeight="1">
      <c r="A84" s="16" t="n"/>
      <c r="B84" s="17" t="n"/>
      <c r="C84" s="26" t="n"/>
      <c r="D84" s="19" t="n"/>
      <c r="E84" s="16" t="n"/>
      <c r="F84" s="17" t="n"/>
      <c r="G84" s="26" t="n"/>
      <c r="H84" s="16" t="n"/>
      <c r="I84" s="13">
        <f>IF(OR($A84="",$B84="",NOT(ISNUMBER($C84)),NOT(ISNUMBER($D84)),$D84&lt;=0,$E84="",$F84="",NOT(ISNUMBER($G84))),"",IF($F84&lt;&gt;"Prevista","",IFERROR($D84*(1+VLOOKUP("Conservador",Premissas!$A$6:$B$8,2,FALSE)),"")))</f>
        <v/>
      </c>
      <c r="J84" s="13">
        <f>IF(OR($A84="",$B84="",NOT(ISNUMBER($C84)),NOT(ISNUMBER($D84)),$D84&lt;=0,$E84="",$F84="",NOT(ISNUMBER($G84))),"",IF($F84&lt;&gt;"Prevista","",IFERROR($D84*(1+VLOOKUP("Referência",Premissas!$A$6:$B$8,2,FALSE)),"")))</f>
        <v/>
      </c>
      <c r="K84" s="13">
        <f>IF(OR($A84="",$B84="",NOT(ISNUMBER($C84)),NOT(ISNUMBER($D84)),$D84&lt;=0,$E84="",$F84="",NOT(ISNUMBER($G84))),"",IF($F84&lt;&gt;"Prevista","",IFERROR($D84*(1+VLOOKUP("Reforçado",Premissas!$A$6:$B$8,2,FALSE)),"")))</f>
        <v/>
      </c>
    </row>
    <row r="85" ht="26" customHeight="1">
      <c r="A85" s="16" t="n"/>
      <c r="B85" s="17" t="n"/>
      <c r="C85" s="26" t="n"/>
      <c r="D85" s="19" t="n"/>
      <c r="E85" s="16" t="n"/>
      <c r="F85" s="17" t="n"/>
      <c r="G85" s="26" t="n"/>
      <c r="H85" s="16" t="n"/>
      <c r="I85" s="14">
        <f>IF(OR($A85="",$B85="",NOT(ISNUMBER($C85)),NOT(ISNUMBER($D85)),$D85&lt;=0,$E85="",$F85="",NOT(ISNUMBER($G85))),"",IF($F85&lt;&gt;"Prevista","",IFERROR($D85*(1+VLOOKUP("Conservador",Premissas!$A$6:$B$8,2,FALSE)),"")))</f>
        <v/>
      </c>
      <c r="J85" s="14">
        <f>IF(OR($A85="",$B85="",NOT(ISNUMBER($C85)),NOT(ISNUMBER($D85)),$D85&lt;=0,$E85="",$F85="",NOT(ISNUMBER($G85))),"",IF($F85&lt;&gt;"Prevista","",IFERROR($D85*(1+VLOOKUP("Referência",Premissas!$A$6:$B$8,2,FALSE)),"")))</f>
        <v/>
      </c>
      <c r="K85" s="14">
        <f>IF(OR($A85="",$B85="",NOT(ISNUMBER($C85)),NOT(ISNUMBER($D85)),$D85&lt;=0,$E85="",$F85="",NOT(ISNUMBER($G85))),"",IF($F85&lt;&gt;"Prevista","",IFERROR($D85*(1+VLOOKUP("Reforçado",Premissas!$A$6:$B$8,2,FALSE)),"")))</f>
        <v/>
      </c>
    </row>
    <row r="86" ht="26" customHeight="1">
      <c r="A86" s="16" t="n"/>
      <c r="B86" s="17" t="n"/>
      <c r="C86" s="26" t="n"/>
      <c r="D86" s="19" t="n"/>
      <c r="E86" s="16" t="n"/>
      <c r="F86" s="17" t="n"/>
      <c r="G86" s="26" t="n"/>
      <c r="H86" s="16" t="n"/>
      <c r="I86" s="13">
        <f>IF(OR($A86="",$B86="",NOT(ISNUMBER($C86)),NOT(ISNUMBER($D86)),$D86&lt;=0,$E86="",$F86="",NOT(ISNUMBER($G86))),"",IF($F86&lt;&gt;"Prevista","",IFERROR($D86*(1+VLOOKUP("Conservador",Premissas!$A$6:$B$8,2,FALSE)),"")))</f>
        <v/>
      </c>
      <c r="J86" s="13">
        <f>IF(OR($A86="",$B86="",NOT(ISNUMBER($C86)),NOT(ISNUMBER($D86)),$D86&lt;=0,$E86="",$F86="",NOT(ISNUMBER($G86))),"",IF($F86&lt;&gt;"Prevista","",IFERROR($D86*(1+VLOOKUP("Referência",Premissas!$A$6:$B$8,2,FALSE)),"")))</f>
        <v/>
      </c>
      <c r="K86" s="13">
        <f>IF(OR($A86="",$B86="",NOT(ISNUMBER($C86)),NOT(ISNUMBER($D86)),$D86&lt;=0,$E86="",$F86="",NOT(ISNUMBER($G86))),"",IF($F86&lt;&gt;"Prevista","",IFERROR($D86*(1+VLOOKUP("Reforçado",Premissas!$A$6:$B$8,2,FALSE)),"")))</f>
        <v/>
      </c>
    </row>
    <row r="87" ht="26" customHeight="1">
      <c r="A87" s="16" t="n"/>
      <c r="B87" s="17" t="n"/>
      <c r="C87" s="26" t="n"/>
      <c r="D87" s="19" t="n"/>
      <c r="E87" s="16" t="n"/>
      <c r="F87" s="17" t="n"/>
      <c r="G87" s="26" t="n"/>
      <c r="H87" s="16" t="n"/>
      <c r="I87" s="14">
        <f>IF(OR($A87="",$B87="",NOT(ISNUMBER($C87)),NOT(ISNUMBER($D87)),$D87&lt;=0,$E87="",$F87="",NOT(ISNUMBER($G87))),"",IF($F87&lt;&gt;"Prevista","",IFERROR($D87*(1+VLOOKUP("Conservador",Premissas!$A$6:$B$8,2,FALSE)),"")))</f>
        <v/>
      </c>
      <c r="J87" s="14">
        <f>IF(OR($A87="",$B87="",NOT(ISNUMBER($C87)),NOT(ISNUMBER($D87)),$D87&lt;=0,$E87="",$F87="",NOT(ISNUMBER($G87))),"",IF($F87&lt;&gt;"Prevista","",IFERROR($D87*(1+VLOOKUP("Referência",Premissas!$A$6:$B$8,2,FALSE)),"")))</f>
        <v/>
      </c>
      <c r="K87" s="14">
        <f>IF(OR($A87="",$B87="",NOT(ISNUMBER($C87)),NOT(ISNUMBER($D87)),$D87&lt;=0,$E87="",$F87="",NOT(ISNUMBER($G87))),"",IF($F87&lt;&gt;"Prevista","",IFERROR($D87*(1+VLOOKUP("Reforçado",Premissas!$A$6:$B$8,2,FALSE)),"")))</f>
        <v/>
      </c>
    </row>
    <row r="88" ht="26" customHeight="1">
      <c r="A88" s="16" t="n"/>
      <c r="B88" s="17" t="n"/>
      <c r="C88" s="26" t="n"/>
      <c r="D88" s="19" t="n"/>
      <c r="E88" s="16" t="n"/>
      <c r="F88" s="17" t="n"/>
      <c r="G88" s="26" t="n"/>
      <c r="H88" s="16" t="n"/>
      <c r="I88" s="13">
        <f>IF(OR($A88="",$B88="",NOT(ISNUMBER($C88)),NOT(ISNUMBER($D88)),$D88&lt;=0,$E88="",$F88="",NOT(ISNUMBER($G88))),"",IF($F88&lt;&gt;"Prevista","",IFERROR($D88*(1+VLOOKUP("Conservador",Premissas!$A$6:$B$8,2,FALSE)),"")))</f>
        <v/>
      </c>
      <c r="J88" s="13">
        <f>IF(OR($A88="",$B88="",NOT(ISNUMBER($C88)),NOT(ISNUMBER($D88)),$D88&lt;=0,$E88="",$F88="",NOT(ISNUMBER($G88))),"",IF($F88&lt;&gt;"Prevista","",IFERROR($D88*(1+VLOOKUP("Referência",Premissas!$A$6:$B$8,2,FALSE)),"")))</f>
        <v/>
      </c>
      <c r="K88" s="13">
        <f>IF(OR($A88="",$B88="",NOT(ISNUMBER($C88)),NOT(ISNUMBER($D88)),$D88&lt;=0,$E88="",$F88="",NOT(ISNUMBER($G88))),"",IF($F88&lt;&gt;"Prevista","",IFERROR($D88*(1+VLOOKUP("Reforçado",Premissas!$A$6:$B$8,2,FALSE)),"")))</f>
        <v/>
      </c>
    </row>
    <row r="89" ht="26" customHeight="1">
      <c r="A89" s="16" t="n"/>
      <c r="B89" s="17" t="n"/>
      <c r="C89" s="26" t="n"/>
      <c r="D89" s="19" t="n"/>
      <c r="E89" s="16" t="n"/>
      <c r="F89" s="17" t="n"/>
      <c r="G89" s="26" t="n"/>
      <c r="H89" s="16" t="n"/>
      <c r="I89" s="14">
        <f>IF(OR($A89="",$B89="",NOT(ISNUMBER($C89)),NOT(ISNUMBER($D89)),$D89&lt;=0,$E89="",$F89="",NOT(ISNUMBER($G89))),"",IF($F89&lt;&gt;"Prevista","",IFERROR($D89*(1+VLOOKUP("Conservador",Premissas!$A$6:$B$8,2,FALSE)),"")))</f>
        <v/>
      </c>
      <c r="J89" s="14">
        <f>IF(OR($A89="",$B89="",NOT(ISNUMBER($C89)),NOT(ISNUMBER($D89)),$D89&lt;=0,$E89="",$F89="",NOT(ISNUMBER($G89))),"",IF($F89&lt;&gt;"Prevista","",IFERROR($D89*(1+VLOOKUP("Referência",Premissas!$A$6:$B$8,2,FALSE)),"")))</f>
        <v/>
      </c>
      <c r="K89" s="14">
        <f>IF(OR($A89="",$B89="",NOT(ISNUMBER($C89)),NOT(ISNUMBER($D89)),$D89&lt;=0,$E89="",$F89="",NOT(ISNUMBER($G89))),"",IF($F89&lt;&gt;"Prevista","",IFERROR($D89*(1+VLOOKUP("Reforçado",Premissas!$A$6:$B$8,2,FALSE)),"")))</f>
        <v/>
      </c>
    </row>
    <row r="90" ht="26" customHeight="1">
      <c r="A90" s="16" t="n"/>
      <c r="B90" s="17" t="n"/>
      <c r="C90" s="26" t="n"/>
      <c r="D90" s="19" t="n"/>
      <c r="E90" s="16" t="n"/>
      <c r="F90" s="17" t="n"/>
      <c r="G90" s="26" t="n"/>
      <c r="H90" s="16" t="n"/>
      <c r="I90" s="13">
        <f>IF(OR($A90="",$B90="",NOT(ISNUMBER($C90)),NOT(ISNUMBER($D90)),$D90&lt;=0,$E90="",$F90="",NOT(ISNUMBER($G90))),"",IF($F90&lt;&gt;"Prevista","",IFERROR($D90*(1+VLOOKUP("Conservador",Premissas!$A$6:$B$8,2,FALSE)),"")))</f>
        <v/>
      </c>
      <c r="J90" s="13">
        <f>IF(OR($A90="",$B90="",NOT(ISNUMBER($C90)),NOT(ISNUMBER($D90)),$D90&lt;=0,$E90="",$F90="",NOT(ISNUMBER($G90))),"",IF($F90&lt;&gt;"Prevista","",IFERROR($D90*(1+VLOOKUP("Referência",Premissas!$A$6:$B$8,2,FALSE)),"")))</f>
        <v/>
      </c>
      <c r="K90" s="13">
        <f>IF(OR($A90="",$B90="",NOT(ISNUMBER($C90)),NOT(ISNUMBER($D90)),$D90&lt;=0,$E90="",$F90="",NOT(ISNUMBER($G90))),"",IF($F90&lt;&gt;"Prevista","",IFERROR($D90*(1+VLOOKUP("Reforçado",Premissas!$A$6:$B$8,2,FALSE)),"")))</f>
        <v/>
      </c>
    </row>
    <row r="91" ht="26" customHeight="1">
      <c r="A91" s="16" t="n"/>
      <c r="B91" s="17" t="n"/>
      <c r="C91" s="26" t="n"/>
      <c r="D91" s="19" t="n"/>
      <c r="E91" s="16" t="n"/>
      <c r="F91" s="17" t="n"/>
      <c r="G91" s="26" t="n"/>
      <c r="H91" s="16" t="n"/>
      <c r="I91" s="14">
        <f>IF(OR($A91="",$B91="",NOT(ISNUMBER($C91)),NOT(ISNUMBER($D91)),$D91&lt;=0,$E91="",$F91="",NOT(ISNUMBER($G91))),"",IF($F91&lt;&gt;"Prevista","",IFERROR($D91*(1+VLOOKUP("Conservador",Premissas!$A$6:$B$8,2,FALSE)),"")))</f>
        <v/>
      </c>
      <c r="J91" s="14">
        <f>IF(OR($A91="",$B91="",NOT(ISNUMBER($C91)),NOT(ISNUMBER($D91)),$D91&lt;=0,$E91="",$F91="",NOT(ISNUMBER($G91))),"",IF($F91&lt;&gt;"Prevista","",IFERROR($D91*(1+VLOOKUP("Referência",Premissas!$A$6:$B$8,2,FALSE)),"")))</f>
        <v/>
      </c>
      <c r="K91" s="14">
        <f>IF(OR($A91="",$B91="",NOT(ISNUMBER($C91)),NOT(ISNUMBER($D91)),$D91&lt;=0,$E91="",$F91="",NOT(ISNUMBER($G91))),"",IF($F91&lt;&gt;"Prevista","",IFERROR($D91*(1+VLOOKUP("Reforçado",Premissas!$A$6:$B$8,2,FALSE)),"")))</f>
        <v/>
      </c>
    </row>
    <row r="92" ht="26" customHeight="1">
      <c r="A92" s="16" t="n"/>
      <c r="B92" s="17" t="n"/>
      <c r="C92" s="26" t="n"/>
      <c r="D92" s="19" t="n"/>
      <c r="E92" s="16" t="n"/>
      <c r="F92" s="17" t="n"/>
      <c r="G92" s="26" t="n"/>
      <c r="H92" s="16" t="n"/>
      <c r="I92" s="13">
        <f>IF(OR($A92="",$B92="",NOT(ISNUMBER($C92)),NOT(ISNUMBER($D92)),$D92&lt;=0,$E92="",$F92="",NOT(ISNUMBER($G92))),"",IF($F92&lt;&gt;"Prevista","",IFERROR($D92*(1+VLOOKUP("Conservador",Premissas!$A$6:$B$8,2,FALSE)),"")))</f>
        <v/>
      </c>
      <c r="J92" s="13">
        <f>IF(OR($A92="",$B92="",NOT(ISNUMBER($C92)),NOT(ISNUMBER($D92)),$D92&lt;=0,$E92="",$F92="",NOT(ISNUMBER($G92))),"",IF($F92&lt;&gt;"Prevista","",IFERROR($D92*(1+VLOOKUP("Referência",Premissas!$A$6:$B$8,2,FALSE)),"")))</f>
        <v/>
      </c>
      <c r="K92" s="13">
        <f>IF(OR($A92="",$B92="",NOT(ISNUMBER($C92)),NOT(ISNUMBER($D92)),$D92&lt;=0,$E92="",$F92="",NOT(ISNUMBER($G92))),"",IF($F92&lt;&gt;"Prevista","",IFERROR($D92*(1+VLOOKUP("Reforçado",Premissas!$A$6:$B$8,2,FALSE)),"")))</f>
        <v/>
      </c>
    </row>
    <row r="93" ht="26" customHeight="1">
      <c r="A93" s="16" t="n"/>
      <c r="B93" s="17" t="n"/>
      <c r="C93" s="26" t="n"/>
      <c r="D93" s="19" t="n"/>
      <c r="E93" s="16" t="n"/>
      <c r="F93" s="17" t="n"/>
      <c r="G93" s="26" t="n"/>
      <c r="H93" s="16" t="n"/>
      <c r="I93" s="14">
        <f>IF(OR($A93="",$B93="",NOT(ISNUMBER($C93)),NOT(ISNUMBER($D93)),$D93&lt;=0,$E93="",$F93="",NOT(ISNUMBER($G93))),"",IF($F93&lt;&gt;"Prevista","",IFERROR($D93*(1+VLOOKUP("Conservador",Premissas!$A$6:$B$8,2,FALSE)),"")))</f>
        <v/>
      </c>
      <c r="J93" s="14">
        <f>IF(OR($A93="",$B93="",NOT(ISNUMBER($C93)),NOT(ISNUMBER($D93)),$D93&lt;=0,$E93="",$F93="",NOT(ISNUMBER($G93))),"",IF($F93&lt;&gt;"Prevista","",IFERROR($D93*(1+VLOOKUP("Referência",Premissas!$A$6:$B$8,2,FALSE)),"")))</f>
        <v/>
      </c>
      <c r="K93" s="14">
        <f>IF(OR($A93="",$B93="",NOT(ISNUMBER($C93)),NOT(ISNUMBER($D93)),$D93&lt;=0,$E93="",$F93="",NOT(ISNUMBER($G93))),"",IF($F93&lt;&gt;"Prevista","",IFERROR($D93*(1+VLOOKUP("Reforçado",Premissas!$A$6:$B$8,2,FALSE)),"")))</f>
        <v/>
      </c>
    </row>
    <row r="94" ht="26" customHeight="1">
      <c r="A94" s="16" t="n"/>
      <c r="B94" s="17" t="n"/>
      <c r="C94" s="26" t="n"/>
      <c r="D94" s="19" t="n"/>
      <c r="E94" s="16" t="n"/>
      <c r="F94" s="17" t="n"/>
      <c r="G94" s="26" t="n"/>
      <c r="H94" s="16" t="n"/>
      <c r="I94" s="13">
        <f>IF(OR($A94="",$B94="",NOT(ISNUMBER($C94)),NOT(ISNUMBER($D94)),$D94&lt;=0,$E94="",$F94="",NOT(ISNUMBER($G94))),"",IF($F94&lt;&gt;"Prevista","",IFERROR($D94*(1+VLOOKUP("Conservador",Premissas!$A$6:$B$8,2,FALSE)),"")))</f>
        <v/>
      </c>
      <c r="J94" s="13">
        <f>IF(OR($A94="",$B94="",NOT(ISNUMBER($C94)),NOT(ISNUMBER($D94)),$D94&lt;=0,$E94="",$F94="",NOT(ISNUMBER($G94))),"",IF($F94&lt;&gt;"Prevista","",IFERROR($D94*(1+VLOOKUP("Referência",Premissas!$A$6:$B$8,2,FALSE)),"")))</f>
        <v/>
      </c>
      <c r="K94" s="13">
        <f>IF(OR($A94="",$B94="",NOT(ISNUMBER($C94)),NOT(ISNUMBER($D94)),$D94&lt;=0,$E94="",$F94="",NOT(ISNUMBER($G94))),"",IF($F94&lt;&gt;"Prevista","",IFERROR($D94*(1+VLOOKUP("Reforçado",Premissas!$A$6:$B$8,2,FALSE)),"")))</f>
        <v/>
      </c>
    </row>
    <row r="95" ht="26" customHeight="1">
      <c r="A95" s="16" t="n"/>
      <c r="B95" s="17" t="n"/>
      <c r="C95" s="26" t="n"/>
      <c r="D95" s="19" t="n"/>
      <c r="E95" s="16" t="n"/>
      <c r="F95" s="17" t="n"/>
      <c r="G95" s="26" t="n"/>
      <c r="H95" s="16" t="n"/>
      <c r="I95" s="14">
        <f>IF(OR($A95="",$B95="",NOT(ISNUMBER($C95)),NOT(ISNUMBER($D95)),$D95&lt;=0,$E95="",$F95="",NOT(ISNUMBER($G95))),"",IF($F95&lt;&gt;"Prevista","",IFERROR($D95*(1+VLOOKUP("Conservador",Premissas!$A$6:$B$8,2,FALSE)),"")))</f>
        <v/>
      </c>
      <c r="J95" s="14">
        <f>IF(OR($A95="",$B95="",NOT(ISNUMBER($C95)),NOT(ISNUMBER($D95)),$D95&lt;=0,$E95="",$F95="",NOT(ISNUMBER($G95))),"",IF($F95&lt;&gt;"Prevista","",IFERROR($D95*(1+VLOOKUP("Referência",Premissas!$A$6:$B$8,2,FALSE)),"")))</f>
        <v/>
      </c>
      <c r="K95" s="14">
        <f>IF(OR($A95="",$B95="",NOT(ISNUMBER($C95)),NOT(ISNUMBER($D95)),$D95&lt;=0,$E95="",$F95="",NOT(ISNUMBER($G95))),"",IF($F95&lt;&gt;"Prevista","",IFERROR($D95*(1+VLOOKUP("Reforçado",Premissas!$A$6:$B$8,2,FALSE)),"")))</f>
        <v/>
      </c>
    </row>
    <row r="96" ht="26" customHeight="1">
      <c r="A96" s="16" t="n"/>
      <c r="B96" s="17" t="n"/>
      <c r="C96" s="26" t="n"/>
      <c r="D96" s="19" t="n"/>
      <c r="E96" s="16" t="n"/>
      <c r="F96" s="17" t="n"/>
      <c r="G96" s="26" t="n"/>
      <c r="H96" s="16" t="n"/>
      <c r="I96" s="13">
        <f>IF(OR($A96="",$B96="",NOT(ISNUMBER($C96)),NOT(ISNUMBER($D96)),$D96&lt;=0,$E96="",$F96="",NOT(ISNUMBER($G96))),"",IF($F96&lt;&gt;"Prevista","",IFERROR($D96*(1+VLOOKUP("Conservador",Premissas!$A$6:$B$8,2,FALSE)),"")))</f>
        <v/>
      </c>
      <c r="J96" s="13">
        <f>IF(OR($A96="",$B96="",NOT(ISNUMBER($C96)),NOT(ISNUMBER($D96)),$D96&lt;=0,$E96="",$F96="",NOT(ISNUMBER($G96))),"",IF($F96&lt;&gt;"Prevista","",IFERROR($D96*(1+VLOOKUP("Referência",Premissas!$A$6:$B$8,2,FALSE)),"")))</f>
        <v/>
      </c>
      <c r="K96" s="13">
        <f>IF(OR($A96="",$B96="",NOT(ISNUMBER($C96)),NOT(ISNUMBER($D96)),$D96&lt;=0,$E96="",$F96="",NOT(ISNUMBER($G96))),"",IF($F96&lt;&gt;"Prevista","",IFERROR($D96*(1+VLOOKUP("Reforçado",Premissas!$A$6:$B$8,2,FALSE)),"")))</f>
        <v/>
      </c>
    </row>
    <row r="97" ht="26" customHeight="1">
      <c r="A97" s="16" t="n"/>
      <c r="B97" s="17" t="n"/>
      <c r="C97" s="26" t="n"/>
      <c r="D97" s="19" t="n"/>
      <c r="E97" s="16" t="n"/>
      <c r="F97" s="17" t="n"/>
      <c r="G97" s="26" t="n"/>
      <c r="H97" s="16" t="n"/>
      <c r="I97" s="14">
        <f>IF(OR($A97="",$B97="",NOT(ISNUMBER($C97)),NOT(ISNUMBER($D97)),$D97&lt;=0,$E97="",$F97="",NOT(ISNUMBER($G97))),"",IF($F97&lt;&gt;"Prevista","",IFERROR($D97*(1+VLOOKUP("Conservador",Premissas!$A$6:$B$8,2,FALSE)),"")))</f>
        <v/>
      </c>
      <c r="J97" s="14">
        <f>IF(OR($A97="",$B97="",NOT(ISNUMBER($C97)),NOT(ISNUMBER($D97)),$D97&lt;=0,$E97="",$F97="",NOT(ISNUMBER($G97))),"",IF($F97&lt;&gt;"Prevista","",IFERROR($D97*(1+VLOOKUP("Referência",Premissas!$A$6:$B$8,2,FALSE)),"")))</f>
        <v/>
      </c>
      <c r="K97" s="14">
        <f>IF(OR($A97="",$B97="",NOT(ISNUMBER($C97)),NOT(ISNUMBER($D97)),$D97&lt;=0,$E97="",$F97="",NOT(ISNUMBER($G97))),"",IF($F97&lt;&gt;"Prevista","",IFERROR($D97*(1+VLOOKUP("Reforçado",Premissas!$A$6:$B$8,2,FALSE)),"")))</f>
        <v/>
      </c>
    </row>
    <row r="98" ht="26" customHeight="1">
      <c r="A98" s="16" t="n"/>
      <c r="B98" s="17" t="n"/>
      <c r="C98" s="26" t="n"/>
      <c r="D98" s="19" t="n"/>
      <c r="E98" s="16" t="n"/>
      <c r="F98" s="17" t="n"/>
      <c r="G98" s="26" t="n"/>
      <c r="H98" s="16" t="n"/>
      <c r="I98" s="13">
        <f>IF(OR($A98="",$B98="",NOT(ISNUMBER($C98)),NOT(ISNUMBER($D98)),$D98&lt;=0,$E98="",$F98="",NOT(ISNUMBER($G98))),"",IF($F98&lt;&gt;"Prevista","",IFERROR($D98*(1+VLOOKUP("Conservador",Premissas!$A$6:$B$8,2,FALSE)),"")))</f>
        <v/>
      </c>
      <c r="J98" s="13">
        <f>IF(OR($A98="",$B98="",NOT(ISNUMBER($C98)),NOT(ISNUMBER($D98)),$D98&lt;=0,$E98="",$F98="",NOT(ISNUMBER($G98))),"",IF($F98&lt;&gt;"Prevista","",IFERROR($D98*(1+VLOOKUP("Referência",Premissas!$A$6:$B$8,2,FALSE)),"")))</f>
        <v/>
      </c>
      <c r="K98" s="13">
        <f>IF(OR($A98="",$B98="",NOT(ISNUMBER($C98)),NOT(ISNUMBER($D98)),$D98&lt;=0,$E98="",$F98="",NOT(ISNUMBER($G98))),"",IF($F98&lt;&gt;"Prevista","",IFERROR($D98*(1+VLOOKUP("Reforçado",Premissas!$A$6:$B$8,2,FALSE)),"")))</f>
        <v/>
      </c>
    </row>
    <row r="99" ht="26" customHeight="1">
      <c r="A99" s="16" t="n"/>
      <c r="B99" s="17" t="n"/>
      <c r="C99" s="26" t="n"/>
      <c r="D99" s="19" t="n"/>
      <c r="E99" s="16" t="n"/>
      <c r="F99" s="17" t="n"/>
      <c r="G99" s="26" t="n"/>
      <c r="H99" s="16" t="n"/>
      <c r="I99" s="14">
        <f>IF(OR($A99="",$B99="",NOT(ISNUMBER($C99)),NOT(ISNUMBER($D99)),$D99&lt;=0,$E99="",$F99="",NOT(ISNUMBER($G99))),"",IF($F99&lt;&gt;"Prevista","",IFERROR($D99*(1+VLOOKUP("Conservador",Premissas!$A$6:$B$8,2,FALSE)),"")))</f>
        <v/>
      </c>
      <c r="J99" s="14">
        <f>IF(OR($A99="",$B99="",NOT(ISNUMBER($C99)),NOT(ISNUMBER($D99)),$D99&lt;=0,$E99="",$F99="",NOT(ISNUMBER($G99))),"",IF($F99&lt;&gt;"Prevista","",IFERROR($D99*(1+VLOOKUP("Referência",Premissas!$A$6:$B$8,2,FALSE)),"")))</f>
        <v/>
      </c>
      <c r="K99" s="14">
        <f>IF(OR($A99="",$B99="",NOT(ISNUMBER($C99)),NOT(ISNUMBER($D99)),$D99&lt;=0,$E99="",$F99="",NOT(ISNUMBER($G99))),"",IF($F99&lt;&gt;"Prevista","",IFERROR($D99*(1+VLOOKUP("Reforçado",Premissas!$A$6:$B$8,2,FALSE)),"")))</f>
        <v/>
      </c>
    </row>
    <row r="100" ht="26" customHeight="1">
      <c r="A100" s="16" t="n"/>
      <c r="B100" s="17" t="n"/>
      <c r="C100" s="26" t="n"/>
      <c r="D100" s="19" t="n"/>
      <c r="E100" s="16" t="n"/>
      <c r="F100" s="17" t="n"/>
      <c r="G100" s="26" t="n"/>
      <c r="H100" s="16" t="n"/>
      <c r="I100" s="13">
        <f>IF(OR($A100="",$B100="",NOT(ISNUMBER($C100)),NOT(ISNUMBER($D100)),$D100&lt;=0,$E100="",$F100="",NOT(ISNUMBER($G100))),"",IF($F100&lt;&gt;"Prevista","",IFERROR($D100*(1+VLOOKUP("Conservador",Premissas!$A$6:$B$8,2,FALSE)),"")))</f>
        <v/>
      </c>
      <c r="J100" s="13">
        <f>IF(OR($A100="",$B100="",NOT(ISNUMBER($C100)),NOT(ISNUMBER($D100)),$D100&lt;=0,$E100="",$F100="",NOT(ISNUMBER($G100))),"",IF($F100&lt;&gt;"Prevista","",IFERROR($D100*(1+VLOOKUP("Referência",Premissas!$A$6:$B$8,2,FALSE)),"")))</f>
        <v/>
      </c>
      <c r="K100" s="13">
        <f>IF(OR($A100="",$B100="",NOT(ISNUMBER($C100)),NOT(ISNUMBER($D100)),$D100&lt;=0,$E100="",$F100="",NOT(ISNUMBER($G100))),"",IF($F100&lt;&gt;"Prevista","",IFERROR($D100*(1+VLOOKUP("Reforçado",Premissas!$A$6:$B$8,2,FALSE)),"")))</f>
        <v/>
      </c>
    </row>
    <row r="101" ht="26" customHeight="1">
      <c r="A101" s="16" t="n"/>
      <c r="B101" s="17" t="n"/>
      <c r="C101" s="26" t="n"/>
      <c r="D101" s="19" t="n"/>
      <c r="E101" s="16" t="n"/>
      <c r="F101" s="17" t="n"/>
      <c r="G101" s="26" t="n"/>
      <c r="H101" s="16" t="n"/>
      <c r="I101" s="14">
        <f>IF(OR($A101="",$B101="",NOT(ISNUMBER($C101)),NOT(ISNUMBER($D101)),$D101&lt;=0,$E101="",$F101="",NOT(ISNUMBER($G101))),"",IF($F101&lt;&gt;"Prevista","",IFERROR($D101*(1+VLOOKUP("Conservador",Premissas!$A$6:$B$8,2,FALSE)),"")))</f>
        <v/>
      </c>
      <c r="J101" s="14">
        <f>IF(OR($A101="",$B101="",NOT(ISNUMBER($C101)),NOT(ISNUMBER($D101)),$D101&lt;=0,$E101="",$F101="",NOT(ISNUMBER($G101))),"",IF($F101&lt;&gt;"Prevista","",IFERROR($D101*(1+VLOOKUP("Referência",Premissas!$A$6:$B$8,2,FALSE)),"")))</f>
        <v/>
      </c>
      <c r="K101" s="14">
        <f>IF(OR($A101="",$B101="",NOT(ISNUMBER($C101)),NOT(ISNUMBER($D101)),$D101&lt;=0,$E101="",$F101="",NOT(ISNUMBER($G101))),"",IF($F101&lt;&gt;"Prevista","",IFERROR($D101*(1+VLOOKUP("Reforçado",Premissas!$A$6:$B$8,2,FALSE)),"")))</f>
        <v/>
      </c>
    </row>
    <row r="102" ht="26" customHeight="1">
      <c r="A102" s="16" t="n"/>
      <c r="B102" s="17" t="n"/>
      <c r="C102" s="26" t="n"/>
      <c r="D102" s="19" t="n"/>
      <c r="E102" s="16" t="n"/>
      <c r="F102" s="17" t="n"/>
      <c r="G102" s="26" t="n"/>
      <c r="H102" s="16" t="n"/>
      <c r="I102" s="13">
        <f>IF(OR($A102="",$B102="",NOT(ISNUMBER($C102)),NOT(ISNUMBER($D102)),$D102&lt;=0,$E102="",$F102="",NOT(ISNUMBER($G102))),"",IF($F102&lt;&gt;"Prevista","",IFERROR($D102*(1+VLOOKUP("Conservador",Premissas!$A$6:$B$8,2,FALSE)),"")))</f>
        <v/>
      </c>
      <c r="J102" s="13">
        <f>IF(OR($A102="",$B102="",NOT(ISNUMBER($C102)),NOT(ISNUMBER($D102)),$D102&lt;=0,$E102="",$F102="",NOT(ISNUMBER($G102))),"",IF($F102&lt;&gt;"Prevista","",IFERROR($D102*(1+VLOOKUP("Referência",Premissas!$A$6:$B$8,2,FALSE)),"")))</f>
        <v/>
      </c>
      <c r="K102" s="13">
        <f>IF(OR($A102="",$B102="",NOT(ISNUMBER($C102)),NOT(ISNUMBER($D102)),$D102&lt;=0,$E102="",$F102="",NOT(ISNUMBER($G102))),"",IF($F102&lt;&gt;"Prevista","",IFERROR($D102*(1+VLOOKUP("Reforçado",Premissas!$A$6:$B$8,2,FALSE)),"")))</f>
        <v/>
      </c>
    </row>
    <row r="103" ht="26" customHeight="1">
      <c r="A103" s="16" t="n"/>
      <c r="B103" s="17" t="n"/>
      <c r="C103" s="26" t="n"/>
      <c r="D103" s="19" t="n"/>
      <c r="E103" s="16" t="n"/>
      <c r="F103" s="17" t="n"/>
      <c r="G103" s="26" t="n"/>
      <c r="H103" s="16" t="n"/>
      <c r="I103" s="14">
        <f>IF(OR($A103="",$B103="",NOT(ISNUMBER($C103)),NOT(ISNUMBER($D103)),$D103&lt;=0,$E103="",$F103="",NOT(ISNUMBER($G103))),"",IF($F103&lt;&gt;"Prevista","",IFERROR($D103*(1+VLOOKUP("Conservador",Premissas!$A$6:$B$8,2,FALSE)),"")))</f>
        <v/>
      </c>
      <c r="J103" s="14">
        <f>IF(OR($A103="",$B103="",NOT(ISNUMBER($C103)),NOT(ISNUMBER($D103)),$D103&lt;=0,$E103="",$F103="",NOT(ISNUMBER($G103))),"",IF($F103&lt;&gt;"Prevista","",IFERROR($D103*(1+VLOOKUP("Referência",Premissas!$A$6:$B$8,2,FALSE)),"")))</f>
        <v/>
      </c>
      <c r="K103" s="14">
        <f>IF(OR($A103="",$B103="",NOT(ISNUMBER($C103)),NOT(ISNUMBER($D103)),$D103&lt;=0,$E103="",$F103="",NOT(ISNUMBER($G103))),"",IF($F103&lt;&gt;"Prevista","",IFERROR($D103*(1+VLOOKUP("Reforçado",Premissas!$A$6:$B$8,2,FALSE)),"")))</f>
        <v/>
      </c>
    </row>
    <row r="104" ht="26" customHeight="1">
      <c r="A104" s="16" t="n"/>
      <c r="B104" s="17" t="n"/>
      <c r="C104" s="26" t="n"/>
      <c r="D104" s="19" t="n"/>
      <c r="E104" s="16" t="n"/>
      <c r="F104" s="17" t="n"/>
      <c r="G104" s="26" t="n"/>
      <c r="H104" s="16" t="n"/>
      <c r="I104" s="13">
        <f>IF(OR($A104="",$B104="",NOT(ISNUMBER($C104)),NOT(ISNUMBER($D104)),$D104&lt;=0,$E104="",$F104="",NOT(ISNUMBER($G104))),"",IF($F104&lt;&gt;"Prevista","",IFERROR($D104*(1+VLOOKUP("Conservador",Premissas!$A$6:$B$8,2,FALSE)),"")))</f>
        <v/>
      </c>
      <c r="J104" s="13">
        <f>IF(OR($A104="",$B104="",NOT(ISNUMBER($C104)),NOT(ISNUMBER($D104)),$D104&lt;=0,$E104="",$F104="",NOT(ISNUMBER($G104))),"",IF($F104&lt;&gt;"Prevista","",IFERROR($D104*(1+VLOOKUP("Referência",Premissas!$A$6:$B$8,2,FALSE)),"")))</f>
        <v/>
      </c>
      <c r="K104" s="13">
        <f>IF(OR($A104="",$B104="",NOT(ISNUMBER($C104)),NOT(ISNUMBER($D104)),$D104&lt;=0,$E104="",$F104="",NOT(ISNUMBER($G104))),"",IF($F104&lt;&gt;"Prevista","",IFERROR($D104*(1+VLOOKUP("Reforçado",Premissas!$A$6:$B$8,2,FALSE)),"")))</f>
        <v/>
      </c>
    </row>
  </sheetData>
  <autoFilter ref="A4:K104"/>
  <mergeCells count="1">
    <mergeCell ref="A1:K2"/>
  </mergeCells>
  <conditionalFormatting sqref="A5:K104">
    <cfRule type="expression" priority="1" dxfId="0">
      <formula>AND($A5&lt;&gt;"",OR($B5="",$C5="",$D5="",$E5="",$F5="",$G5=""))</formula>
    </cfRule>
  </conditionalFormatting>
  <conditionalFormatting sqref="F5:F104">
    <cfRule type="expression" priority="2" dxfId="0">
      <formula>$F5="Em conferência"</formula>
    </cfRule>
  </conditionalFormatting>
  <conditionalFormatting sqref="G5:G104">
    <cfRule type="expression" priority="3" dxfId="1">
      <formula>AND(ISNUMBER($G5),$G5&lt;TODAY(),$F5="Em conferência")</formula>
    </cfRule>
  </conditionalFormatting>
  <dataValidations count="3">
    <dataValidation sqref="F5:F104" showDropDown="0" showInputMessage="1" showErrorMessage="1" allowBlank="0" errorTitle="Situação inválida" error="Selecione uma das situações disponíveis." promptTitle="Situação do registro" prompt="Escolha a situação usada na projeção." type="list">
      <formula1>"Prevista,Em conferência,Não considerar"</formula1>
    </dataValidation>
    <dataValidation sqref="D5:D104" showDropDown="0" showInputMessage="1" showErrorMessage="1" allowBlank="0" errorTitle="Valor inválido" error="Informe um valor numérico maior que zero." promptTitle="Valor atual" prompt="Informe o valor mensal atual em reais." type="decimal" operator="greaterThan">
      <formula1>0</formula1>
    </dataValidation>
    <dataValidation sqref="C5:C104 G5:G104" showDropDown="0" showInputMessage="1" showErrorMessage="1" allowBlank="0" errorTitle="Data inválida" error="Informe uma data válida." promptTitle="Data" prompt="Use uma data no formato DD/MM/AAAA." type="date" operator="greaterThan">
      <formula1>0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58" customWidth="1" min="3" max="3"/>
  </cols>
  <sheetData>
    <row r="1" ht="24" customHeight="1">
      <c r="A1" s="1" t="inlineStr">
        <is>
          <t>Projeção de reajuste da taxa condominial — Premissas</t>
        </is>
      </c>
      <c r="B1" s="21" t="n"/>
      <c r="C1" s="22" t="n"/>
    </row>
    <row r="2" ht="12" customHeight="1">
      <c r="A2" s="23" t="n"/>
      <c r="B2" s="24" t="n"/>
      <c r="C2" s="25" t="n"/>
    </row>
    <row r="3" ht="32" customHeight="1">
      <c r="A3" s="3" t="inlineStr">
        <is>
          <t>Edite somente as taxas e o limite em amarelo. Os cenários são simulações fictícias para conferência interna.</t>
        </is>
      </c>
    </row>
    <row r="4">
      <c r="A4" s="4" t="inlineStr">
        <is>
          <t>Cenários de simulação</t>
        </is>
      </c>
      <c r="B4" s="4" t="n"/>
      <c r="C4" s="4" t="n"/>
    </row>
    <row r="5">
      <c r="A5" s="5" t="inlineStr">
        <is>
          <t>Cenário</t>
        </is>
      </c>
      <c r="B5" s="5" t="inlineStr">
        <is>
          <t>Reajuste</t>
        </is>
      </c>
      <c r="C5" s="5" t="inlineStr">
        <is>
          <t>Uso</t>
        </is>
      </c>
    </row>
    <row r="6" ht="25" customHeight="1">
      <c r="A6" s="9" t="inlineStr">
        <is>
          <t>Conservador</t>
        </is>
      </c>
      <c r="B6" s="20" t="n">
        <v>0.05</v>
      </c>
      <c r="C6" s="9" t="inlineStr">
        <is>
          <t>Taxa fictícia menor para comparação.</t>
        </is>
      </c>
    </row>
    <row r="7" ht="25" customHeight="1">
      <c r="A7" s="6" t="inlineStr">
        <is>
          <t>Referência</t>
        </is>
      </c>
      <c r="B7" s="20" t="n">
        <v>0.08</v>
      </c>
      <c r="C7" s="6" t="inlineStr">
        <is>
          <t>Taxa fictícia central para a simulação.</t>
        </is>
      </c>
    </row>
    <row r="8" ht="25" customHeight="1">
      <c r="A8" s="9" t="inlineStr">
        <is>
          <t>Reforçado</t>
        </is>
      </c>
      <c r="B8" s="20" t="n">
        <v>0.12</v>
      </c>
      <c r="C8" s="9" t="inlineStr">
        <is>
          <t>Taxa fictícia maior para análise de impacto.</t>
        </is>
      </c>
    </row>
    <row r="9"/>
    <row r="10">
      <c r="A10" s="4" t="inlineStr">
        <is>
          <t>Limite para conferência</t>
        </is>
      </c>
      <c r="B10" s="4" t="n"/>
      <c r="C10" s="4" t="n"/>
    </row>
    <row r="11">
      <c r="A11" s="5" t="inlineStr">
        <is>
          <t>Premissa</t>
        </is>
      </c>
      <c r="B11" s="5" t="inlineStr">
        <is>
          <t>Valor</t>
        </is>
      </c>
      <c r="C11" s="5" t="inlineStr">
        <is>
          <t>Uso</t>
        </is>
      </c>
    </row>
    <row r="12" ht="28" customHeight="1">
      <c r="A12" s="6" t="inlineStr">
        <is>
          <t>Limite de alerta de reajuste</t>
        </is>
      </c>
      <c r="B12" s="20" t="n">
        <v>0.1</v>
      </c>
      <c r="C12" s="6" t="inlineStr">
        <is>
          <t>Taxas acima deste limite pedem conferência humana.</t>
        </is>
      </c>
    </row>
    <row r="13"/>
    <row r="14">
      <c r="A14" s="4" t="inlineStr">
        <is>
          <t>Situações permitidas</t>
        </is>
      </c>
      <c r="B14" s="4" t="n"/>
      <c r="C14" s="4" t="n"/>
    </row>
    <row r="15">
      <c r="A15" s="5" t="inlineStr">
        <is>
          <t>Situação</t>
        </is>
      </c>
      <c r="B15" s="5" t="inlineStr">
        <is>
          <t>Efeito na projeção</t>
        </is>
      </c>
      <c r="C15" s="5" t="inlineStr">
        <is>
          <t>Orientação</t>
        </is>
      </c>
    </row>
    <row r="16" ht="34" customHeight="1">
      <c r="A16" s="9" t="inlineStr">
        <is>
          <t>Prevista</t>
        </is>
      </c>
      <c r="B16" s="9" t="inlineStr">
        <is>
          <t>Inclui</t>
        </is>
      </c>
      <c r="C16" s="9" t="inlineStr">
        <is>
          <t>Entra nos valores atuais e projetados quando a linha está completa.</t>
        </is>
      </c>
    </row>
    <row r="17" ht="34" customHeight="1">
      <c r="A17" s="6" t="inlineStr">
        <is>
          <t>Em conferência</t>
        </is>
      </c>
      <c r="B17" s="6" t="inlineStr">
        <is>
          <t>Não inclui</t>
        </is>
      </c>
      <c r="C17" s="6" t="inlineStr">
        <is>
          <t>Solicita revisão humana antes de considerar o registro.</t>
        </is>
      </c>
    </row>
    <row r="18" ht="34" customHeight="1">
      <c r="A18" s="9" t="inlineStr">
        <is>
          <t>Não considerar</t>
        </is>
      </c>
      <c r="B18" s="9" t="inlineStr">
        <is>
          <t>Não inclui</t>
        </is>
      </c>
      <c r="C18" s="9" t="inlineStr">
        <is>
          <t>Mantém o registro fora dos cálculos de projeção.</t>
        </is>
      </c>
    </row>
  </sheetData>
  <autoFilter ref="A5:C8"/>
  <mergeCells count="1">
    <mergeCell ref="A1:C2"/>
  </mergeCells>
  <conditionalFormatting sqref="B6:B8">
    <cfRule type="expression" priority="1" dxfId="1">
      <formula>B6&gt;$B$12</formula>
    </cfRule>
  </conditionalFormatting>
  <dataValidations count="1">
    <dataValidation sqref="B6:B8 B12" showDropDown="0" showInputMessage="1" showErrorMessage="1" allowBlank="0" errorTitle="Percentual inválido" error="Informe uma taxa percentual numérica igual ou maior que zero." promptTitle="Taxa editável" prompt="Digite a taxa como percentual, por exemplo, 8,00%." type="decimal" operator="greaterThanOrEqual">
      <formula1>0</formula1>
    </dataValidation>
  </dataValidation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2026-09-19T02:29:54Z</dcterms:created>
  <dcterms:modified xmlns:dcterms="http://purl.org/dc/terms/" xmlns:xsi="http://www.w3.org/2001/XMLSchema-instance" xsi:type="dcterms:W3CDTF">2026-09-19T02:29:54+00:00Z</dcterms:modified>
</cp:coreProperties>
</file>