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Vagas" sheetId="2" state="visible" r:id="rId2"/>
    <sheet xmlns:r="http://schemas.openxmlformats.org/officeDocument/2006/relationships" name="Cessões" sheetId="3" state="visible" r:id="rId3"/>
    <sheet xmlns:r="http://schemas.openxmlformats.org/officeDocument/2006/relationships" name="Premissas" sheetId="4" state="visible" r:id="rId4"/>
  </sheets>
  <definedNames>
    <definedName name="_xlnm._FilterDatabase" localSheetId="1" hidden="1">'Vagas'!$A$3:$H$103</definedName>
    <definedName name="_xlnm._FilterDatabase" localSheetId="2" hidden="1">'Cessões'!$A$3:$L$103</definedName>
    <definedName name="_xlnm._FilterDatabase" localSheetId="3" hidden="1">'Premissas'!$A$3:$B$8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R$ 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243746"/>
      <sz val="10"/>
    </font>
    <font>
      <name val="Calibri"/>
      <i val="1"/>
      <color rgb="00243746"/>
      <sz val="10"/>
    </font>
    <font>
      <name val="Calibri"/>
      <b val="1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EEF4F1"/>
      </patternFill>
    </fill>
    <fill>
      <patternFill patternType="solid">
        <fgColor rgb="00FFFFFF"/>
      </patternFill>
    </fill>
    <fill>
      <patternFill patternType="solid">
        <fgColor rgb="00FFF3D8"/>
      </patternFill>
    </fill>
  </fills>
  <borders count="3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  <border/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2" fillId="5" borderId="2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left" vertical="center" wrapText="1"/>
    </xf>
    <xf numFmtId="165" fontId="3" fillId="6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left" vertical="center" wrapText="1"/>
    </xf>
    <xf numFmtId="165" fontId="3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F7D5B"/>
        </patternFill>
      </fill>
    </dxf>
    <dxf>
      <font>
        <name val="Calibri"/>
        <b val="1"/>
        <color rgb="00FFFFFF"/>
        <sz val="10"/>
      </font>
      <fill>
        <patternFill patternType="solid">
          <fgColor rgb="00C65A3A"/>
        </patternFill>
      </fill>
    </dxf>
    <dxf>
      <font>
        <name val="Calibri"/>
        <b val="1"/>
        <color rgb="00243746"/>
        <sz val="10"/>
      </font>
      <fill>
        <patternFill patternType="solid">
          <fgColor rgb="00D7A52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atual das vagas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'Resumo'!E17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'Resumo'!$D$18:$D$21</f>
            </numRef>
          </cat>
          <val>
            <numRef>
              <f>'Resumo'!$E$18:$E$21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 de vagas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Situação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32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F7D5B"/>
    <outlinePr summaryBelow="1" summaryRight="1"/>
    <pageSetUpPr fitToPage="1"/>
  </sheetPr>
  <dimension ref="A1:F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22" customWidth="1" min="2" max="2"/>
    <col width="3" customWidth="1" min="3" max="3"/>
    <col width="24" customWidth="1" min="4" max="4"/>
    <col width="16" customWidth="1" min="5" max="5"/>
    <col width="3" customWidth="1" min="6" max="6"/>
  </cols>
  <sheetData>
    <row r="1" ht="28" customHeight="1">
      <c r="A1" s="1" t="inlineStr">
        <is>
          <t>Controle de vagas de garagem do condomínio — Resumo</t>
        </is>
      </c>
    </row>
    <row r="2"/>
    <row r="3" ht="32" customHeight="1">
      <c r="A3" s="3" t="inlineStr">
        <is>
          <t>Indicador</t>
        </is>
      </c>
      <c r="B3" s="3" t="inlineStr">
        <is>
          <t>Resultado</t>
        </is>
      </c>
    </row>
    <row r="4">
      <c r="A4" s="4" t="inlineStr">
        <is>
          <t>Data de referência</t>
        </is>
      </c>
      <c r="B4" s="23">
        <f>IF('Premissas'!$B$4="","",'Premissas'!$B$4)</f>
        <v/>
      </c>
    </row>
    <row r="5">
      <c r="A5" s="6" t="inlineStr">
        <is>
          <t>Vagas cadastradas</t>
        </is>
      </c>
      <c r="B5" s="7">
        <f>IFERROR(COUNTIFS(Vagas!$A$4:$A$103,"&lt;&gt;",Vagas!$B$4:$B$103,"&lt;&gt;"),0)</f>
        <v/>
      </c>
    </row>
    <row r="6">
      <c r="A6" s="4" t="inlineStr">
        <is>
          <t>Vagas livres</t>
        </is>
      </c>
      <c r="B6" s="8">
        <f>IF($B$5=0,"",COUNTIF(Vagas!$G$4:$G$103,"Livre"))</f>
        <v/>
      </c>
    </row>
    <row r="7">
      <c r="A7" s="6" t="inlineStr">
        <is>
          <t>Vagas em uso</t>
        </is>
      </c>
      <c r="B7" s="7">
        <f>IF($B$5=0,"",COUNTIF(Vagas!$G$4:$G$103,"Em uso"))</f>
        <v/>
      </c>
    </row>
    <row r="8">
      <c r="A8" s="4" t="inlineStr">
        <is>
          <t>Vagas indisponíveis</t>
        </is>
      </c>
      <c r="B8" s="8">
        <f>IF($B$5=0,"",COUNTIF(Vagas!$G$4:$G$103,"Não disponível"))</f>
        <v/>
      </c>
    </row>
    <row r="9">
      <c r="A9" s="6" t="inlineStr">
        <is>
          <t>Vagas com conflito</t>
        </is>
      </c>
      <c r="B9" s="7">
        <f>IF($B$5=0,"",COUNTIF(Vagas!$G$4:$G$103,"Conferir conflito"))</f>
        <v/>
      </c>
    </row>
    <row r="10">
      <c r="A10" s="4" t="inlineStr">
        <is>
          <t>Cessões registradas</t>
        </is>
      </c>
      <c r="B10" s="8">
        <f>IFERROR(COUNTIFS('Cessões'!$A$4:$A$103,"&lt;&gt;",'Cessões'!$B$4:$B$103,"&lt;&gt;"),0)</f>
        <v/>
      </c>
    </row>
    <row r="11">
      <c r="A11" s="6" t="inlineStr">
        <is>
          <t>Cessões ativas</t>
        </is>
      </c>
      <c r="B11" s="7">
        <f>IF($B$10=0,"",COUNTIF('Cessões'!$J$4:$J$103,"Ativa"))</f>
        <v/>
      </c>
    </row>
    <row r="12">
      <c r="A12" s="4" t="inlineStr">
        <is>
          <t>Cessões programadas</t>
        </is>
      </c>
      <c r="B12" s="8">
        <f>IF($B$10=0,"",COUNTIF('Cessões'!$J$4:$J$103,"Programada"))</f>
        <v/>
      </c>
    </row>
    <row r="13">
      <c r="A13" s="6" t="inlineStr">
        <is>
          <t>Vencimentos no prazo de alerta</t>
        </is>
      </c>
      <c r="B13" s="7">
        <f>IF(OR($B$10=0,'Premissas'!$B$4="",'Premissas'!$B$5=""),"",COUNTIFS('Cessões'!$I$4:$I$103,"&gt;="&amp;'Premissas'!$B$4,'Cessões'!$I$4:$I$103,"&lt;="&amp;('Premissas'!$B$4+'Premissas'!$B$5),'Cessões'!$J$4:$J$103,"Ativa"))</f>
        <v/>
      </c>
    </row>
    <row r="14">
      <c r="A14" s="4" t="inlineStr">
        <is>
          <t>Valor mensal informado em cessões ativas</t>
        </is>
      </c>
      <c r="B14" s="24">
        <f>IF($B$10=0,"",IFERROR(SUMIF('Cessões'!$J$4:$J$103,"Ativa",'Cessões'!$H$4:$H$103),0))</f>
        <v/>
      </c>
    </row>
    <row r="15">
      <c r="A15" s="6" t="inlineStr">
        <is>
          <t>Registros para conferência</t>
        </is>
      </c>
      <c r="B15" s="7">
        <f>IF($B$10=0,"",COUNTIF('Cessões'!$K$4:$K$103,"Conferir*")+COUNTIF('Cessões'!$K$4:$K$103,"Vaga não cadastrada"))</f>
        <v/>
      </c>
    </row>
    <row r="16"/>
    <row r="17" ht="32" customHeight="1">
      <c r="A17" s="10" t="n"/>
      <c r="B17" s="10" t="n"/>
      <c r="C17" s="10" t="n"/>
      <c r="D17" s="3" t="inlineStr">
        <is>
          <t>Situação atual</t>
        </is>
      </c>
      <c r="E17" s="3" t="inlineStr">
        <is>
          <t>Quantidade</t>
        </is>
      </c>
    </row>
    <row r="18">
      <c r="D18" s="11" t="inlineStr">
        <is>
          <t>Livre</t>
        </is>
      </c>
      <c r="E18" s="12">
        <f>IF($B$5=0,"",$B$6)</f>
        <v/>
      </c>
    </row>
    <row r="19">
      <c r="D19" s="13" t="inlineStr">
        <is>
          <t>Em uso</t>
        </is>
      </c>
      <c r="E19" s="14">
        <f>IF($B$5=0,"",$B$7)</f>
        <v/>
      </c>
    </row>
    <row r="20">
      <c r="D20" s="11" t="inlineStr">
        <is>
          <t>Não disponível</t>
        </is>
      </c>
      <c r="E20" s="12">
        <f>IF($B$5=0,"",$B$8)</f>
        <v/>
      </c>
    </row>
    <row r="21">
      <c r="D21" s="13" t="inlineStr">
        <is>
          <t>Conferir conflito</t>
        </is>
      </c>
      <c r="E21" s="14">
        <f>IF($B$5=0,"",$B$9)</f>
        <v/>
      </c>
    </row>
  </sheetData>
  <mergeCells count="1">
    <mergeCell ref="A1:F1"/>
  </mergeCells>
  <conditionalFormatting sqref="B6:B7">
    <cfRule type="expression" priority="1" dxfId="0">
      <formula>B6&gt;0</formula>
    </cfRule>
  </conditionalFormatting>
  <conditionalFormatting sqref="B8:B9">
    <cfRule type="expression" priority="2" dxfId="1">
      <formula>B8&gt;0</formula>
    </cfRule>
  </conditionalFormatting>
  <conditionalFormatting sqref="B13">
    <cfRule type="expression" priority="3" dxfId="2">
      <formula>B13&gt;0</formula>
    </cfRule>
  </conditionalFormatting>
  <conditionalFormatting sqref="B15">
    <cfRule type="expression" priority="4" dxfId="1">
      <formula>B15&gt;0</formula>
    </cfRule>
  </conditionalFormatting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F6F68"/>
    <outlinePr summaryBelow="1" summaryRight="1"/>
    <pageSetUpPr fitToPage="1"/>
  </sheetPr>
  <dimension ref="A1:K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24" customWidth="1" min="4" max="4"/>
    <col width="16" customWidth="1" min="5" max="5"/>
    <col width="21" customWidth="1" min="6" max="6"/>
    <col width="24" customWidth="1" min="7" max="7"/>
    <col width="42" customWidth="1" min="8" max="8"/>
    <col hidden="1" width="13" customWidth="1" min="10" max="10"/>
    <col hidden="1" width="13" customWidth="1" min="11" max="11"/>
  </cols>
  <sheetData>
    <row r="1" ht="28" customHeight="1">
      <c r="A1" s="1" t="inlineStr">
        <is>
          <t>Cadastro e situação das vagas</t>
        </is>
      </c>
    </row>
    <row r="2">
      <c r="J2">
        <f>'Premissas'!D4</f>
        <v/>
      </c>
      <c r="K2">
        <f>'Premissas'!E4</f>
        <v/>
      </c>
    </row>
    <row r="3" ht="32" customHeight="1">
      <c r="A3" s="3" t="inlineStr">
        <is>
          <t>Condomínio</t>
        </is>
      </c>
      <c r="B3" s="3" t="inlineStr">
        <is>
          <t>Vaga</t>
        </is>
      </c>
      <c r="C3" s="3" t="inlineStr">
        <is>
          <t>Unidade vinculada</t>
        </is>
      </c>
      <c r="D3" s="3" t="inlineStr">
        <is>
          <t>Responsável</t>
        </is>
      </c>
      <c r="E3" s="3" t="inlineStr">
        <is>
          <t>Tipo</t>
        </is>
      </c>
      <c r="F3" s="3" t="inlineStr">
        <is>
          <t>Situação cadastral</t>
        </is>
      </c>
      <c r="G3" s="3" t="inlineStr">
        <is>
          <t>Uso na data de referência</t>
        </is>
      </c>
      <c r="H3" s="3" t="inlineStr">
        <is>
          <t>Observações</t>
        </is>
      </c>
      <c r="J3">
        <f>'Premissas'!D5</f>
        <v/>
      </c>
      <c r="K3">
        <f>'Premissas'!E5</f>
        <v/>
      </c>
    </row>
    <row r="4" ht="30" customHeight="1">
      <c r="A4" s="15" t="inlineStr">
        <is>
          <t>Condomínio Fictício Ipê Azul</t>
        </is>
      </c>
      <c r="B4" s="15" t="inlineStr">
        <is>
          <t>V-01</t>
        </is>
      </c>
      <c r="C4" s="15" t="inlineStr">
        <is>
          <t>Apto 101</t>
        </is>
      </c>
      <c r="D4" s="15" t="inlineStr">
        <is>
          <t>Morador Fictício 01</t>
        </is>
      </c>
      <c r="E4" s="15" t="inlineStr">
        <is>
          <t>Coberta</t>
        </is>
      </c>
      <c r="F4" s="15" t="inlineStr">
        <is>
          <t>Disponível</t>
        </is>
      </c>
      <c r="G4" s="16">
        <f>IF(OR(A4="",B4=""),"",IF(F4&lt;&gt;"Disponível","Não disponível",IF(COUNTIFS('Cessões'!$A$4:$A$103,A4,'Cessões'!$B$4:$B$103,B4,'Cessões'!$J$4:$J$103,"Ativa")&gt;1,"Conferir conflito",IF(COUNTIFS('Cessões'!$A$4:$A$103,A4,'Cessões'!$B$4:$B$103,B4,'Cessões'!$J$4:$J$103,"Ativa")=1,"Em uso","Livre"))))</f>
        <v/>
      </c>
      <c r="H4" s="15" t="inlineStr">
        <is>
          <t>Próxima ao bloco A.</t>
        </is>
      </c>
      <c r="J4">
        <f>'Premissas'!D6</f>
        <v/>
      </c>
      <c r="K4">
        <f>'Premissas'!E6</f>
        <v/>
      </c>
    </row>
    <row r="5" ht="30" customHeight="1">
      <c r="A5" s="15" t="inlineStr">
        <is>
          <t>Condomínio Fictício Ipê Azul</t>
        </is>
      </c>
      <c r="B5" s="15" t="inlineStr">
        <is>
          <t>V-02</t>
        </is>
      </c>
      <c r="C5" s="15" t="inlineStr">
        <is>
          <t>Apto 102</t>
        </is>
      </c>
      <c r="D5" s="15" t="inlineStr">
        <is>
          <t>Moradora Fictícia 02</t>
        </is>
      </c>
      <c r="E5" s="15" t="inlineStr">
        <is>
          <t>Coberta</t>
        </is>
      </c>
      <c r="F5" s="15" t="inlineStr">
        <is>
          <t>Disponível</t>
        </is>
      </c>
      <c r="G5" s="17">
        <f>IF(OR(A5="",B5=""),"",IF(F5&lt;&gt;"Disponível","Não disponível",IF(COUNTIFS('Cessões'!$A$4:$A$103,A5,'Cessões'!$B$4:$B$103,B5,'Cessões'!$J$4:$J$103,"Ativa")&gt;1,"Conferir conflito",IF(COUNTIFS('Cessões'!$A$4:$A$103,A5,'Cessões'!$B$4:$B$103,B5,'Cessões'!$J$4:$J$103,"Ativa")=1,"Em uso","Livre"))))</f>
        <v/>
      </c>
      <c r="H5" s="15" t="inlineStr">
        <is>
          <t>Exemplo com períodos sobrepostos para conferência.</t>
        </is>
      </c>
      <c r="J5">
        <f>'Premissas'!D7</f>
        <v/>
      </c>
      <c r="K5">
        <f>'Premissas'!E7</f>
        <v/>
      </c>
    </row>
    <row r="6" ht="30" customHeight="1">
      <c r="A6" s="15" t="inlineStr">
        <is>
          <t>Condomínio Fictício Ipê Azul</t>
        </is>
      </c>
      <c r="B6" s="15" t="inlineStr">
        <is>
          <t>V-03</t>
        </is>
      </c>
      <c r="C6" s="15" t="inlineStr">
        <is>
          <t>Apto 103</t>
        </is>
      </c>
      <c r="D6" s="15" t="inlineStr">
        <is>
          <t>Morador Fictício 03</t>
        </is>
      </c>
      <c r="E6" s="15" t="inlineStr">
        <is>
          <t>Descoberta</t>
        </is>
      </c>
      <c r="F6" s="15" t="inlineStr">
        <is>
          <t>Disponível</t>
        </is>
      </c>
      <c r="G6" s="16">
        <f>IF(OR(A6="",B6=""),"",IF(F6&lt;&gt;"Disponível","Não disponível",IF(COUNTIFS('Cessões'!$A$4:$A$103,A6,'Cessões'!$B$4:$B$103,B6,'Cessões'!$J$4:$J$103,"Ativa")&gt;1,"Conferir conflito",IF(COUNTIFS('Cessões'!$A$4:$A$103,A6,'Cessões'!$B$4:$B$103,B6,'Cessões'!$J$4:$J$103,"Ativa")=1,"Em uso","Livre"))))</f>
        <v/>
      </c>
      <c r="H6" s="15" t="inlineStr">
        <is>
          <t>Sem cobertura.</t>
        </is>
      </c>
      <c r="J6">
        <f>'Premissas'!D8</f>
        <v/>
      </c>
      <c r="K6">
        <f>'Premissas'!E8</f>
        <v/>
      </c>
    </row>
    <row r="7" ht="30" customHeight="1">
      <c r="A7" s="15" t="inlineStr">
        <is>
          <t>Condomínio Fictício Ipê Azul</t>
        </is>
      </c>
      <c r="B7" s="15" t="inlineStr">
        <is>
          <t>V-04</t>
        </is>
      </c>
      <c r="C7" s="15" t="inlineStr">
        <is>
          <t>Apto 104</t>
        </is>
      </c>
      <c r="D7" s="15" t="inlineStr">
        <is>
          <t>Moradora Fictícia 04</t>
        </is>
      </c>
      <c r="E7" s="15" t="inlineStr">
        <is>
          <t>Coberta</t>
        </is>
      </c>
      <c r="F7" s="15" t="inlineStr">
        <is>
          <t>Disponível</t>
        </is>
      </c>
      <c r="G7" s="17">
        <f>IF(OR(A7="",B7=""),"",IF(F7&lt;&gt;"Disponível","Não disponível",IF(COUNTIFS('Cessões'!$A$4:$A$103,A7,'Cessões'!$B$4:$B$103,B7,'Cessões'!$J$4:$J$103,"Ativa")&gt;1,"Conferir conflito",IF(COUNTIFS('Cessões'!$A$4:$A$103,A7,'Cessões'!$B$4:$B$103,B7,'Cessões'!$J$4:$J$103,"Ativa")=1,"Em uso","Livre"))))</f>
        <v/>
      </c>
      <c r="H7" s="15" t="inlineStr">
        <is>
          <t>Uso anterior encerrado.</t>
        </is>
      </c>
      <c r="J7">
        <f>'Premissas'!D9</f>
        <v/>
      </c>
      <c r="K7">
        <f>'Premissas'!E9</f>
        <v/>
      </c>
    </row>
    <row r="8" ht="30" customHeight="1">
      <c r="A8" s="15" t="inlineStr">
        <is>
          <t>Condomínio Fictício Ipê Azul</t>
        </is>
      </c>
      <c r="B8" s="15" t="inlineStr">
        <is>
          <t>V-05</t>
        </is>
      </c>
      <c r="C8" s="15" t="inlineStr">
        <is>
          <t>Apto 105</t>
        </is>
      </c>
      <c r="D8" s="15" t="inlineStr">
        <is>
          <t>Morador Fictício 05</t>
        </is>
      </c>
      <c r="E8" s="15" t="inlineStr">
        <is>
          <t>Coberta</t>
        </is>
      </c>
      <c r="F8" s="15" t="inlineStr">
        <is>
          <t>Manutenção</t>
        </is>
      </c>
      <c r="G8" s="16">
        <f>IF(OR(A8="",B8=""),"",IF(F8&lt;&gt;"Disponível","Não disponível",IF(COUNTIFS('Cessões'!$A$4:$A$103,A8,'Cessões'!$B$4:$B$103,B8,'Cessões'!$J$4:$J$103,"Ativa")&gt;1,"Conferir conflito",IF(COUNTIFS('Cessões'!$A$4:$A$103,A8,'Cessões'!$B$4:$B$103,B8,'Cessões'!$J$4:$J$103,"Ativa")=1,"Em uso","Livre"))))</f>
        <v/>
      </c>
      <c r="H8" s="15" t="inlineStr">
        <is>
          <t>Exemplo para conferência manual da situação.</t>
        </is>
      </c>
      <c r="J8">
        <f>'Premissas'!D10</f>
        <v/>
      </c>
      <c r="K8">
        <f>'Premissas'!E10</f>
        <v/>
      </c>
    </row>
    <row r="9" ht="30" customHeight="1">
      <c r="A9" s="15" t="inlineStr">
        <is>
          <t>Condomínio Fictício Ipê Azul</t>
        </is>
      </c>
      <c r="B9" s="15" t="inlineStr">
        <is>
          <t>V-06</t>
        </is>
      </c>
      <c r="C9" s="15" t="inlineStr">
        <is>
          <t>Apto 106</t>
        </is>
      </c>
      <c r="D9" s="15" t="inlineStr">
        <is>
          <t>Moradora Fictícia 06</t>
        </is>
      </c>
      <c r="E9" s="15" t="inlineStr">
        <is>
          <t>Descoberta</t>
        </is>
      </c>
      <c r="F9" s="15" t="inlineStr">
        <is>
          <t>Disponível</t>
        </is>
      </c>
      <c r="G9" s="17">
        <f>IF(OR(A9="",B9=""),"",IF(F9&lt;&gt;"Disponível","Não disponível",IF(COUNTIFS('Cessões'!$A$4:$A$103,A9,'Cessões'!$B$4:$B$103,B9,'Cessões'!$J$4:$J$103,"Ativa")&gt;1,"Conferir conflito",IF(COUNTIFS('Cessões'!$A$4:$A$103,A9,'Cessões'!$B$4:$B$103,B9,'Cessões'!$J$4:$J$103,"Ativa")=1,"Em uso","Livre"))))</f>
        <v/>
      </c>
      <c r="H9" s="15" t="inlineStr">
        <is>
          <t>Valor informado acima do limite de conferência.</t>
        </is>
      </c>
      <c r="J9">
        <f>'Premissas'!D11</f>
        <v/>
      </c>
      <c r="K9">
        <f>'Premissas'!E11</f>
        <v/>
      </c>
    </row>
    <row r="10" ht="30" customHeight="1">
      <c r="A10" s="15" t="inlineStr">
        <is>
          <t>Condomínio Fictício Ipê Azul</t>
        </is>
      </c>
      <c r="B10" s="15" t="inlineStr">
        <is>
          <t>V-07</t>
        </is>
      </c>
      <c r="C10" s="15" t="inlineStr">
        <is>
          <t>Apto 107</t>
        </is>
      </c>
      <c r="D10" s="15" t="inlineStr">
        <is>
          <t>Morador Fictício 07</t>
        </is>
      </c>
      <c r="E10" s="15" t="inlineStr">
        <is>
          <t>Moto</t>
        </is>
      </c>
      <c r="F10" s="15" t="inlineStr">
        <is>
          <t>Disponível</t>
        </is>
      </c>
      <c r="G10" s="16">
        <f>IF(OR(A10="",B10=""),"",IF(F10&lt;&gt;"Disponível","Não disponível",IF(COUNTIFS('Cessões'!$A$4:$A$103,A10,'Cessões'!$B$4:$B$103,B10,'Cessões'!$J$4:$J$103,"Ativa")&gt;1,"Conferir conflito",IF(COUNTIFS('Cessões'!$A$4:$A$103,A10,'Cessões'!$B$4:$B$103,B10,'Cessões'!$J$4:$J$103,"Ativa")=1,"Em uso","Livre"))))</f>
        <v/>
      </c>
      <c r="H10" s="15" t="inlineStr">
        <is>
          <t>Uso destinado a motocicleta.</t>
        </is>
      </c>
      <c r="J10">
        <f>'Premissas'!D12</f>
        <v/>
      </c>
      <c r="K10">
        <f>'Premissas'!E12</f>
        <v/>
      </c>
    </row>
    <row r="11" ht="30" customHeight="1">
      <c r="A11" s="15" t="inlineStr">
        <is>
          <t>Condomínio Fictício Ipê Azul</t>
        </is>
      </c>
      <c r="B11" s="15" t="inlineStr">
        <is>
          <t>V-08</t>
        </is>
      </c>
      <c r="C11" s="15" t="inlineStr">
        <is>
          <t>Apto 108</t>
        </is>
      </c>
      <c r="D11" s="15" t="inlineStr">
        <is>
          <t>Moradora Fictícia 08</t>
        </is>
      </c>
      <c r="E11" s="15" t="inlineStr">
        <is>
          <t>Acessível</t>
        </is>
      </c>
      <c r="F11" s="15" t="inlineStr">
        <is>
          <t>Disponível</t>
        </is>
      </c>
      <c r="G11" s="17">
        <f>IF(OR(A11="",B11=""),"",IF(F11&lt;&gt;"Disponível","Não disponível",IF(COUNTIFS('Cessões'!$A$4:$A$103,A11,'Cessões'!$B$4:$B$103,B11,'Cessões'!$J$4:$J$103,"Ativa")&gt;1,"Conferir conflito",IF(COUNTIFS('Cessões'!$A$4:$A$103,A11,'Cessões'!$B$4:$B$103,B11,'Cessões'!$J$4:$J$103,"Ativa")=1,"Em uso","Livre"))))</f>
        <v/>
      </c>
      <c r="H11" s="15" t="inlineStr">
        <is>
          <t>Período de exemplo requer conferência.</t>
        </is>
      </c>
      <c r="J11">
        <f>'Premissas'!D13</f>
        <v/>
      </c>
      <c r="K11">
        <f>'Premissas'!E13</f>
        <v/>
      </c>
    </row>
    <row r="12" ht="30" customHeight="1">
      <c r="A12" s="15" t="inlineStr">
        <is>
          <t>Residencial Fictício Horizonte</t>
        </is>
      </c>
      <c r="B12" s="15" t="inlineStr">
        <is>
          <t>H-01</t>
        </is>
      </c>
      <c r="C12" s="15" t="inlineStr">
        <is>
          <t>Casa 01</t>
        </is>
      </c>
      <c r="D12" s="15" t="inlineStr">
        <is>
          <t>Morador Fictício 09</t>
        </is>
      </c>
      <c r="E12" s="15" t="inlineStr">
        <is>
          <t>Coberta</t>
        </is>
      </c>
      <c r="F12" s="15" t="inlineStr">
        <is>
          <t>Disponível</t>
        </is>
      </c>
      <c r="G12" s="16">
        <f>IF(OR(A12="",B12=""),"",IF(F12&lt;&gt;"Disponível","Não disponível",IF(COUNTIFS('Cessões'!$A$4:$A$103,A12,'Cessões'!$B$4:$B$103,B12,'Cessões'!$J$4:$J$103,"Ativa")&gt;1,"Conferir conflito",IF(COUNTIFS('Cessões'!$A$4:$A$103,A12,'Cessões'!$B$4:$B$103,B12,'Cessões'!$J$4:$J$103,"Ativa")=1,"Em uso","Livre"))))</f>
        <v/>
      </c>
      <c r="H12" s="15" t="inlineStr">
        <is>
          <t>Cessão programada.</t>
        </is>
      </c>
      <c r="J12">
        <f>'Premissas'!D14</f>
        <v/>
      </c>
      <c r="K12">
        <f>'Premissas'!E14</f>
        <v/>
      </c>
    </row>
    <row r="13" ht="30" customHeight="1">
      <c r="A13" s="15" t="inlineStr">
        <is>
          <t>Residencial Fictício Horizonte</t>
        </is>
      </c>
      <c r="B13" s="15" t="inlineStr">
        <is>
          <t>H-02</t>
        </is>
      </c>
      <c r="C13" s="15" t="inlineStr">
        <is>
          <t>Casa 02</t>
        </is>
      </c>
      <c r="D13" s="15" t="inlineStr">
        <is>
          <t>Moradora Fictícia 10</t>
        </is>
      </c>
      <c r="E13" s="15" t="inlineStr">
        <is>
          <t>Descoberta</t>
        </is>
      </c>
      <c r="F13" s="15" t="inlineStr">
        <is>
          <t>Bloqueada</t>
        </is>
      </c>
      <c r="G13" s="17">
        <f>IF(OR(A13="",B13=""),"",IF(F13&lt;&gt;"Disponível","Não disponível",IF(COUNTIFS('Cessões'!$A$4:$A$103,A13,'Cessões'!$B$4:$B$103,B13,'Cessões'!$J$4:$J$103,"Ativa")&gt;1,"Conferir conflito",IF(COUNTIFS('Cessões'!$A$4:$A$103,A13,'Cessões'!$B$4:$B$103,B13,'Cessões'!$J$4:$J$103,"Ativa")=1,"Em uso","Livre"))))</f>
        <v/>
      </c>
      <c r="H13" s="15" t="inlineStr">
        <is>
          <t>Bloqueio fictício para teste visual.</t>
        </is>
      </c>
      <c r="J13">
        <f>'Premissas'!D15</f>
        <v/>
      </c>
      <c r="K13">
        <f>'Premissas'!E15</f>
        <v/>
      </c>
    </row>
    <row r="14" ht="30" customHeight="1">
      <c r="A14" s="15" t="n"/>
      <c r="B14" s="15" t="n"/>
      <c r="C14" s="15" t="n"/>
      <c r="D14" s="15" t="n"/>
      <c r="E14" s="15" t="n"/>
      <c r="F14" s="15" t="n"/>
      <c r="G14" s="16">
        <f>IF(OR(A14="",B14=""),"",IF(F14&lt;&gt;"Disponível","Não disponível",IF(COUNTIFS('Cessões'!$A$4:$A$103,A14,'Cessões'!$B$4:$B$103,B14,'Cessões'!$J$4:$J$103,"Ativa")&gt;1,"Conferir conflito",IF(COUNTIFS('Cessões'!$A$4:$A$103,A14,'Cessões'!$B$4:$B$103,B14,'Cessões'!$J$4:$J$103,"Ativa")=1,"Em uso","Livre"))))</f>
        <v/>
      </c>
      <c r="H14" s="15" t="n"/>
      <c r="J14">
        <f>'Premissas'!D16</f>
        <v/>
      </c>
      <c r="K14">
        <f>'Premissas'!E16</f>
        <v/>
      </c>
    </row>
    <row r="15" ht="30" customHeight="1">
      <c r="A15" s="15" t="n"/>
      <c r="B15" s="15" t="n"/>
      <c r="C15" s="15" t="n"/>
      <c r="D15" s="15" t="n"/>
      <c r="E15" s="15" t="n"/>
      <c r="F15" s="15" t="n"/>
      <c r="G15" s="17">
        <f>IF(OR(A15="",B15=""),"",IF(F15&lt;&gt;"Disponível","Não disponível",IF(COUNTIFS('Cessões'!$A$4:$A$103,A15,'Cessões'!$B$4:$B$103,B15,'Cessões'!$J$4:$J$103,"Ativa")&gt;1,"Conferir conflito",IF(COUNTIFS('Cessões'!$A$4:$A$103,A15,'Cessões'!$B$4:$B$103,B15,'Cessões'!$J$4:$J$103,"Ativa")=1,"Em uso","Livre"))))</f>
        <v/>
      </c>
      <c r="H15" s="15" t="n"/>
      <c r="J15">
        <f>'Premissas'!D17</f>
        <v/>
      </c>
      <c r="K15">
        <f>'Premissas'!E17</f>
        <v/>
      </c>
    </row>
    <row r="16" ht="30" customHeight="1">
      <c r="A16" s="15" t="n"/>
      <c r="B16" s="15" t="n"/>
      <c r="C16" s="15" t="n"/>
      <c r="D16" s="15" t="n"/>
      <c r="E16" s="15" t="n"/>
      <c r="F16" s="15" t="n"/>
      <c r="G16" s="16">
        <f>IF(OR(A16="",B16=""),"",IF(F16&lt;&gt;"Disponível","Não disponível",IF(COUNTIFS('Cessões'!$A$4:$A$103,A16,'Cessões'!$B$4:$B$103,B16,'Cessões'!$J$4:$J$103,"Ativa")&gt;1,"Conferir conflito",IF(COUNTIFS('Cessões'!$A$4:$A$103,A16,'Cessões'!$B$4:$B$103,B16,'Cessões'!$J$4:$J$103,"Ativa")=1,"Em uso","Livre"))))</f>
        <v/>
      </c>
      <c r="H16" s="15" t="n"/>
      <c r="J16">
        <f>'Premissas'!D18</f>
        <v/>
      </c>
      <c r="K16">
        <f>'Premissas'!E18</f>
        <v/>
      </c>
    </row>
    <row r="17" ht="30" customHeight="1">
      <c r="A17" s="15" t="n"/>
      <c r="B17" s="15" t="n"/>
      <c r="C17" s="15" t="n"/>
      <c r="D17" s="15" t="n"/>
      <c r="E17" s="15" t="n"/>
      <c r="F17" s="15" t="n"/>
      <c r="G17" s="17">
        <f>IF(OR(A17="",B17=""),"",IF(F17&lt;&gt;"Disponível","Não disponível",IF(COUNTIFS('Cessões'!$A$4:$A$103,A17,'Cessões'!$B$4:$B$103,B17,'Cessões'!$J$4:$J$103,"Ativa")&gt;1,"Conferir conflito",IF(COUNTIFS('Cessões'!$A$4:$A$103,A17,'Cessões'!$B$4:$B$103,B17,'Cessões'!$J$4:$J$103,"Ativa")=1,"Em uso","Livre"))))</f>
        <v/>
      </c>
      <c r="H17" s="15" t="n"/>
      <c r="J17">
        <f>'Premissas'!D19</f>
        <v/>
      </c>
      <c r="K17">
        <f>'Premissas'!E19</f>
        <v/>
      </c>
    </row>
    <row r="18" ht="30" customHeight="1">
      <c r="A18" s="15" t="n"/>
      <c r="B18" s="15" t="n"/>
      <c r="C18" s="15" t="n"/>
      <c r="D18" s="15" t="n"/>
      <c r="E18" s="15" t="n"/>
      <c r="F18" s="15" t="n"/>
      <c r="G18" s="16">
        <f>IF(OR(A18="",B18=""),"",IF(F18&lt;&gt;"Disponível","Não disponível",IF(COUNTIFS('Cessões'!$A$4:$A$103,A18,'Cessões'!$B$4:$B$103,B18,'Cessões'!$J$4:$J$103,"Ativa")&gt;1,"Conferir conflito",IF(COUNTIFS('Cessões'!$A$4:$A$103,A18,'Cessões'!$B$4:$B$103,B18,'Cessões'!$J$4:$J$103,"Ativa")=1,"Em uso","Livre"))))</f>
        <v/>
      </c>
      <c r="H18" s="15" t="n"/>
      <c r="J18">
        <f>'Premissas'!D20</f>
        <v/>
      </c>
      <c r="K18">
        <f>'Premissas'!E20</f>
        <v/>
      </c>
    </row>
    <row r="19" ht="30" customHeight="1">
      <c r="A19" s="15" t="n"/>
      <c r="B19" s="15" t="n"/>
      <c r="C19" s="15" t="n"/>
      <c r="D19" s="15" t="n"/>
      <c r="E19" s="15" t="n"/>
      <c r="F19" s="15" t="n"/>
      <c r="G19" s="17">
        <f>IF(OR(A19="",B19=""),"",IF(F19&lt;&gt;"Disponível","Não disponível",IF(COUNTIFS('Cessões'!$A$4:$A$103,A19,'Cessões'!$B$4:$B$103,B19,'Cessões'!$J$4:$J$103,"Ativa")&gt;1,"Conferir conflito",IF(COUNTIFS('Cessões'!$A$4:$A$103,A19,'Cessões'!$B$4:$B$103,B19,'Cessões'!$J$4:$J$103,"Ativa")=1,"Em uso","Livre"))))</f>
        <v/>
      </c>
      <c r="H19" s="15" t="n"/>
      <c r="J19">
        <f>'Premissas'!D21</f>
        <v/>
      </c>
      <c r="K19">
        <f>'Premissas'!E21</f>
        <v/>
      </c>
    </row>
    <row r="20" ht="30" customHeight="1">
      <c r="A20" s="15" t="n"/>
      <c r="B20" s="15" t="n"/>
      <c r="C20" s="15" t="n"/>
      <c r="D20" s="15" t="n"/>
      <c r="E20" s="15" t="n"/>
      <c r="F20" s="15" t="n"/>
      <c r="G20" s="16">
        <f>IF(OR(A20="",B20=""),"",IF(F20&lt;&gt;"Disponível","Não disponível",IF(COUNTIFS('Cessões'!$A$4:$A$103,A20,'Cessões'!$B$4:$B$103,B20,'Cessões'!$J$4:$J$103,"Ativa")&gt;1,"Conferir conflito",IF(COUNTIFS('Cessões'!$A$4:$A$103,A20,'Cessões'!$B$4:$B$103,B20,'Cessões'!$J$4:$J$103,"Ativa")=1,"Em uso","Livre"))))</f>
        <v/>
      </c>
      <c r="H20" s="15" t="n"/>
      <c r="J20">
        <f>'Premissas'!D22</f>
        <v/>
      </c>
      <c r="K20">
        <f>'Premissas'!E22</f>
        <v/>
      </c>
    </row>
    <row r="21" ht="30" customHeight="1">
      <c r="A21" s="15" t="n"/>
      <c r="B21" s="15" t="n"/>
      <c r="C21" s="15" t="n"/>
      <c r="D21" s="15" t="n"/>
      <c r="E21" s="15" t="n"/>
      <c r="F21" s="15" t="n"/>
      <c r="G21" s="17">
        <f>IF(OR(A21="",B21=""),"",IF(F21&lt;&gt;"Disponível","Não disponível",IF(COUNTIFS('Cessões'!$A$4:$A$103,A21,'Cessões'!$B$4:$B$103,B21,'Cessões'!$J$4:$J$103,"Ativa")&gt;1,"Conferir conflito",IF(COUNTIFS('Cessões'!$A$4:$A$103,A21,'Cessões'!$B$4:$B$103,B21,'Cessões'!$J$4:$J$103,"Ativa")=1,"Em uso","Livre"))))</f>
        <v/>
      </c>
      <c r="H21" s="15" t="n"/>
      <c r="J21">
        <f>'Premissas'!D23</f>
        <v/>
      </c>
      <c r="K21">
        <f>'Premissas'!E23</f>
        <v/>
      </c>
    </row>
    <row r="22" ht="30" customHeight="1">
      <c r="A22" s="15" t="n"/>
      <c r="B22" s="15" t="n"/>
      <c r="C22" s="15" t="n"/>
      <c r="D22" s="15" t="n"/>
      <c r="E22" s="15" t="n"/>
      <c r="F22" s="15" t="n"/>
      <c r="G22" s="16">
        <f>IF(OR(A22="",B22=""),"",IF(F22&lt;&gt;"Disponível","Não disponível",IF(COUNTIFS('Cessões'!$A$4:$A$103,A22,'Cessões'!$B$4:$B$103,B22,'Cessões'!$J$4:$J$103,"Ativa")&gt;1,"Conferir conflito",IF(COUNTIFS('Cessões'!$A$4:$A$103,A22,'Cessões'!$B$4:$B$103,B22,'Cessões'!$J$4:$J$103,"Ativa")=1,"Em uso","Livre"))))</f>
        <v/>
      </c>
      <c r="H22" s="15" t="n"/>
      <c r="J22">
        <f>'Premissas'!D24</f>
        <v/>
      </c>
      <c r="K22">
        <f>'Premissas'!E24</f>
        <v/>
      </c>
    </row>
    <row r="23" ht="30" customHeight="1">
      <c r="A23" s="15" t="n"/>
      <c r="B23" s="15" t="n"/>
      <c r="C23" s="15" t="n"/>
      <c r="D23" s="15" t="n"/>
      <c r="E23" s="15" t="n"/>
      <c r="F23" s="15" t="n"/>
      <c r="G23" s="17">
        <f>IF(OR(A23="",B23=""),"",IF(F23&lt;&gt;"Disponível","Não disponível",IF(COUNTIFS('Cessões'!$A$4:$A$103,A23,'Cessões'!$B$4:$B$103,B23,'Cessões'!$J$4:$J$103,"Ativa")&gt;1,"Conferir conflito",IF(COUNTIFS('Cessões'!$A$4:$A$103,A23,'Cessões'!$B$4:$B$103,B23,'Cessões'!$J$4:$J$103,"Ativa")=1,"Em uso","Livre"))))</f>
        <v/>
      </c>
      <c r="H23" s="15" t="n"/>
      <c r="J23">
        <f>'Premissas'!D25</f>
        <v/>
      </c>
      <c r="K23">
        <f>'Premissas'!E25</f>
        <v/>
      </c>
    </row>
    <row r="24" ht="30" customHeight="1">
      <c r="A24" s="15" t="n"/>
      <c r="B24" s="15" t="n"/>
      <c r="C24" s="15" t="n"/>
      <c r="D24" s="15" t="n"/>
      <c r="E24" s="15" t="n"/>
      <c r="F24" s="15" t="n"/>
      <c r="G24" s="16">
        <f>IF(OR(A24="",B24=""),"",IF(F24&lt;&gt;"Disponível","Não disponível",IF(COUNTIFS('Cessões'!$A$4:$A$103,A24,'Cessões'!$B$4:$B$103,B24,'Cessões'!$J$4:$J$103,"Ativa")&gt;1,"Conferir conflito",IF(COUNTIFS('Cessões'!$A$4:$A$103,A24,'Cessões'!$B$4:$B$103,B24,'Cessões'!$J$4:$J$103,"Ativa")=1,"Em uso","Livre"))))</f>
        <v/>
      </c>
      <c r="H24" s="15" t="n"/>
      <c r="J24">
        <f>'Premissas'!D26</f>
        <v/>
      </c>
      <c r="K24">
        <f>'Premissas'!E26</f>
        <v/>
      </c>
    </row>
    <row r="25" ht="30" customHeight="1">
      <c r="A25" s="15" t="n"/>
      <c r="B25" s="15" t="n"/>
      <c r="C25" s="15" t="n"/>
      <c r="D25" s="15" t="n"/>
      <c r="E25" s="15" t="n"/>
      <c r="F25" s="15" t="n"/>
      <c r="G25" s="17">
        <f>IF(OR(A25="",B25=""),"",IF(F25&lt;&gt;"Disponível","Não disponível",IF(COUNTIFS('Cessões'!$A$4:$A$103,A25,'Cessões'!$B$4:$B$103,B25,'Cessões'!$J$4:$J$103,"Ativa")&gt;1,"Conferir conflito",IF(COUNTIFS('Cessões'!$A$4:$A$103,A25,'Cessões'!$B$4:$B$103,B25,'Cessões'!$J$4:$J$103,"Ativa")=1,"Em uso","Livre"))))</f>
        <v/>
      </c>
      <c r="H25" s="15" t="n"/>
      <c r="J25">
        <f>'Premissas'!D27</f>
        <v/>
      </c>
      <c r="K25">
        <f>'Premissas'!E27</f>
        <v/>
      </c>
    </row>
    <row r="26" ht="30" customHeight="1">
      <c r="A26" s="15" t="n"/>
      <c r="B26" s="15" t="n"/>
      <c r="C26" s="15" t="n"/>
      <c r="D26" s="15" t="n"/>
      <c r="E26" s="15" t="n"/>
      <c r="F26" s="15" t="n"/>
      <c r="G26" s="16">
        <f>IF(OR(A26="",B26=""),"",IF(F26&lt;&gt;"Disponível","Não disponível",IF(COUNTIFS('Cessões'!$A$4:$A$103,A26,'Cessões'!$B$4:$B$103,B26,'Cessões'!$J$4:$J$103,"Ativa")&gt;1,"Conferir conflito",IF(COUNTIFS('Cessões'!$A$4:$A$103,A26,'Cessões'!$B$4:$B$103,B26,'Cessões'!$J$4:$J$103,"Ativa")=1,"Em uso","Livre"))))</f>
        <v/>
      </c>
      <c r="H26" s="15" t="n"/>
      <c r="J26">
        <f>'Premissas'!D28</f>
        <v/>
      </c>
      <c r="K26">
        <f>'Premissas'!E28</f>
        <v/>
      </c>
    </row>
    <row r="27" ht="30" customHeight="1">
      <c r="A27" s="15" t="n"/>
      <c r="B27" s="15" t="n"/>
      <c r="C27" s="15" t="n"/>
      <c r="D27" s="15" t="n"/>
      <c r="E27" s="15" t="n"/>
      <c r="F27" s="15" t="n"/>
      <c r="G27" s="17">
        <f>IF(OR(A27="",B27=""),"",IF(F27&lt;&gt;"Disponível","Não disponível",IF(COUNTIFS('Cessões'!$A$4:$A$103,A27,'Cessões'!$B$4:$B$103,B27,'Cessões'!$J$4:$J$103,"Ativa")&gt;1,"Conferir conflito",IF(COUNTIFS('Cessões'!$A$4:$A$103,A27,'Cessões'!$B$4:$B$103,B27,'Cessões'!$J$4:$J$103,"Ativa")=1,"Em uso","Livre"))))</f>
        <v/>
      </c>
      <c r="H27" s="15" t="n"/>
      <c r="J27">
        <f>'Premissas'!D29</f>
        <v/>
      </c>
      <c r="K27">
        <f>'Premissas'!E29</f>
        <v/>
      </c>
    </row>
    <row r="28" ht="30" customHeight="1">
      <c r="A28" s="15" t="n"/>
      <c r="B28" s="15" t="n"/>
      <c r="C28" s="15" t="n"/>
      <c r="D28" s="15" t="n"/>
      <c r="E28" s="15" t="n"/>
      <c r="F28" s="15" t="n"/>
      <c r="G28" s="16">
        <f>IF(OR(A28="",B28=""),"",IF(F28&lt;&gt;"Disponível","Não disponível",IF(COUNTIFS('Cessões'!$A$4:$A$103,A28,'Cessões'!$B$4:$B$103,B28,'Cessões'!$J$4:$J$103,"Ativa")&gt;1,"Conferir conflito",IF(COUNTIFS('Cessões'!$A$4:$A$103,A28,'Cessões'!$B$4:$B$103,B28,'Cessões'!$J$4:$J$103,"Ativa")=1,"Em uso","Livre"))))</f>
        <v/>
      </c>
      <c r="H28" s="15" t="n"/>
      <c r="J28">
        <f>'Premissas'!D30</f>
        <v/>
      </c>
      <c r="K28">
        <f>'Premissas'!E30</f>
        <v/>
      </c>
    </row>
    <row r="29" ht="30" customHeight="1">
      <c r="A29" s="15" t="n"/>
      <c r="B29" s="15" t="n"/>
      <c r="C29" s="15" t="n"/>
      <c r="D29" s="15" t="n"/>
      <c r="E29" s="15" t="n"/>
      <c r="F29" s="15" t="n"/>
      <c r="G29" s="17">
        <f>IF(OR(A29="",B29=""),"",IF(F29&lt;&gt;"Disponível","Não disponível",IF(COUNTIFS('Cessões'!$A$4:$A$103,A29,'Cessões'!$B$4:$B$103,B29,'Cessões'!$J$4:$J$103,"Ativa")&gt;1,"Conferir conflito",IF(COUNTIFS('Cessões'!$A$4:$A$103,A29,'Cessões'!$B$4:$B$103,B29,'Cessões'!$J$4:$J$103,"Ativa")=1,"Em uso","Livre"))))</f>
        <v/>
      </c>
      <c r="H29" s="15" t="n"/>
      <c r="J29">
        <f>'Premissas'!D31</f>
        <v/>
      </c>
      <c r="K29">
        <f>'Premissas'!E31</f>
        <v/>
      </c>
    </row>
    <row r="30" ht="30" customHeight="1">
      <c r="A30" s="15" t="n"/>
      <c r="B30" s="15" t="n"/>
      <c r="C30" s="15" t="n"/>
      <c r="D30" s="15" t="n"/>
      <c r="E30" s="15" t="n"/>
      <c r="F30" s="15" t="n"/>
      <c r="G30" s="16">
        <f>IF(OR(A30="",B30=""),"",IF(F30&lt;&gt;"Disponível","Não disponível",IF(COUNTIFS('Cessões'!$A$4:$A$103,A30,'Cessões'!$B$4:$B$103,B30,'Cessões'!$J$4:$J$103,"Ativa")&gt;1,"Conferir conflito",IF(COUNTIFS('Cessões'!$A$4:$A$103,A30,'Cessões'!$B$4:$B$103,B30,'Cessões'!$J$4:$J$103,"Ativa")=1,"Em uso","Livre"))))</f>
        <v/>
      </c>
      <c r="H30" s="15" t="n"/>
      <c r="J30">
        <f>'Premissas'!D32</f>
        <v/>
      </c>
      <c r="K30">
        <f>'Premissas'!E32</f>
        <v/>
      </c>
    </row>
    <row r="31" ht="30" customHeight="1">
      <c r="A31" s="15" t="n"/>
      <c r="B31" s="15" t="n"/>
      <c r="C31" s="15" t="n"/>
      <c r="D31" s="15" t="n"/>
      <c r="E31" s="15" t="n"/>
      <c r="F31" s="15" t="n"/>
      <c r="G31" s="17">
        <f>IF(OR(A31="",B31=""),"",IF(F31&lt;&gt;"Disponível","Não disponível",IF(COUNTIFS('Cessões'!$A$4:$A$103,A31,'Cessões'!$B$4:$B$103,B31,'Cessões'!$J$4:$J$103,"Ativa")&gt;1,"Conferir conflito",IF(COUNTIFS('Cessões'!$A$4:$A$103,A31,'Cessões'!$B$4:$B$103,B31,'Cessões'!$J$4:$J$103,"Ativa")=1,"Em uso","Livre"))))</f>
        <v/>
      </c>
      <c r="H31" s="15" t="n"/>
      <c r="J31">
        <f>'Premissas'!D33</f>
        <v/>
      </c>
      <c r="K31">
        <f>'Premissas'!E33</f>
        <v/>
      </c>
    </row>
    <row r="32" ht="30" customHeight="1">
      <c r="A32" s="15" t="n"/>
      <c r="B32" s="15" t="n"/>
      <c r="C32" s="15" t="n"/>
      <c r="D32" s="15" t="n"/>
      <c r="E32" s="15" t="n"/>
      <c r="F32" s="15" t="n"/>
      <c r="G32" s="16">
        <f>IF(OR(A32="",B32=""),"",IF(F32&lt;&gt;"Disponível","Não disponível",IF(COUNTIFS('Cessões'!$A$4:$A$103,A32,'Cessões'!$B$4:$B$103,B32,'Cessões'!$J$4:$J$103,"Ativa")&gt;1,"Conferir conflito",IF(COUNTIFS('Cessões'!$A$4:$A$103,A32,'Cessões'!$B$4:$B$103,B32,'Cessões'!$J$4:$J$103,"Ativa")=1,"Em uso","Livre"))))</f>
        <v/>
      </c>
      <c r="H32" s="15" t="n"/>
      <c r="J32">
        <f>'Premissas'!D34</f>
        <v/>
      </c>
      <c r="K32">
        <f>'Premissas'!E34</f>
        <v/>
      </c>
    </row>
    <row r="33" ht="30" customHeight="1">
      <c r="A33" s="15" t="n"/>
      <c r="B33" s="15" t="n"/>
      <c r="C33" s="15" t="n"/>
      <c r="D33" s="15" t="n"/>
      <c r="E33" s="15" t="n"/>
      <c r="F33" s="15" t="n"/>
      <c r="G33" s="17">
        <f>IF(OR(A33="",B33=""),"",IF(F33&lt;&gt;"Disponível","Não disponível",IF(COUNTIFS('Cessões'!$A$4:$A$103,A33,'Cessões'!$B$4:$B$103,B33,'Cessões'!$J$4:$J$103,"Ativa")&gt;1,"Conferir conflito",IF(COUNTIFS('Cessões'!$A$4:$A$103,A33,'Cessões'!$B$4:$B$103,B33,'Cessões'!$J$4:$J$103,"Ativa")=1,"Em uso","Livre"))))</f>
        <v/>
      </c>
      <c r="H33" s="15" t="n"/>
      <c r="J33">
        <f>'Premissas'!D35</f>
        <v/>
      </c>
      <c r="K33">
        <f>'Premissas'!E35</f>
        <v/>
      </c>
    </row>
    <row r="34" ht="30" customHeight="1">
      <c r="A34" s="15" t="n"/>
      <c r="B34" s="15" t="n"/>
      <c r="C34" s="15" t="n"/>
      <c r="D34" s="15" t="n"/>
      <c r="E34" s="15" t="n"/>
      <c r="F34" s="15" t="n"/>
      <c r="G34" s="16">
        <f>IF(OR(A34="",B34=""),"",IF(F34&lt;&gt;"Disponível","Não disponível",IF(COUNTIFS('Cessões'!$A$4:$A$103,A34,'Cessões'!$B$4:$B$103,B34,'Cessões'!$J$4:$J$103,"Ativa")&gt;1,"Conferir conflito",IF(COUNTIFS('Cessões'!$A$4:$A$103,A34,'Cessões'!$B$4:$B$103,B34,'Cessões'!$J$4:$J$103,"Ativa")=1,"Em uso","Livre"))))</f>
        <v/>
      </c>
      <c r="H34" s="15" t="n"/>
      <c r="J34">
        <f>'Premissas'!D36</f>
        <v/>
      </c>
      <c r="K34">
        <f>'Premissas'!E36</f>
        <v/>
      </c>
    </row>
    <row r="35" ht="30" customHeight="1">
      <c r="A35" s="15" t="n"/>
      <c r="B35" s="15" t="n"/>
      <c r="C35" s="15" t="n"/>
      <c r="D35" s="15" t="n"/>
      <c r="E35" s="15" t="n"/>
      <c r="F35" s="15" t="n"/>
      <c r="G35" s="17">
        <f>IF(OR(A35="",B35=""),"",IF(F35&lt;&gt;"Disponível","Não disponível",IF(COUNTIFS('Cessões'!$A$4:$A$103,A35,'Cessões'!$B$4:$B$103,B35,'Cessões'!$J$4:$J$103,"Ativa")&gt;1,"Conferir conflito",IF(COUNTIFS('Cessões'!$A$4:$A$103,A35,'Cessões'!$B$4:$B$103,B35,'Cessões'!$J$4:$J$103,"Ativa")=1,"Em uso","Livre"))))</f>
        <v/>
      </c>
      <c r="H35" s="15" t="n"/>
      <c r="J35">
        <f>'Premissas'!D37</f>
        <v/>
      </c>
      <c r="K35">
        <f>'Premissas'!E37</f>
        <v/>
      </c>
    </row>
    <row r="36" ht="30" customHeight="1">
      <c r="A36" s="15" t="n"/>
      <c r="B36" s="15" t="n"/>
      <c r="C36" s="15" t="n"/>
      <c r="D36" s="15" t="n"/>
      <c r="E36" s="15" t="n"/>
      <c r="F36" s="15" t="n"/>
      <c r="G36" s="16">
        <f>IF(OR(A36="",B36=""),"",IF(F36&lt;&gt;"Disponível","Não disponível",IF(COUNTIFS('Cessões'!$A$4:$A$103,A36,'Cessões'!$B$4:$B$103,B36,'Cessões'!$J$4:$J$103,"Ativa")&gt;1,"Conferir conflito",IF(COUNTIFS('Cessões'!$A$4:$A$103,A36,'Cessões'!$B$4:$B$103,B36,'Cessões'!$J$4:$J$103,"Ativa")=1,"Em uso","Livre"))))</f>
        <v/>
      </c>
      <c r="H36" s="15" t="n"/>
      <c r="J36">
        <f>'Premissas'!D38</f>
        <v/>
      </c>
      <c r="K36">
        <f>'Premissas'!E38</f>
        <v/>
      </c>
    </row>
    <row r="37" ht="30" customHeight="1">
      <c r="A37" s="15" t="n"/>
      <c r="B37" s="15" t="n"/>
      <c r="C37" s="15" t="n"/>
      <c r="D37" s="15" t="n"/>
      <c r="E37" s="15" t="n"/>
      <c r="F37" s="15" t="n"/>
      <c r="G37" s="17">
        <f>IF(OR(A37="",B37=""),"",IF(F37&lt;&gt;"Disponível","Não disponível",IF(COUNTIFS('Cessões'!$A$4:$A$103,A37,'Cessões'!$B$4:$B$103,B37,'Cessões'!$J$4:$J$103,"Ativa")&gt;1,"Conferir conflito",IF(COUNTIFS('Cessões'!$A$4:$A$103,A37,'Cessões'!$B$4:$B$103,B37,'Cessões'!$J$4:$J$103,"Ativa")=1,"Em uso","Livre"))))</f>
        <v/>
      </c>
      <c r="H37" s="15" t="n"/>
      <c r="J37">
        <f>'Premissas'!D39</f>
        <v/>
      </c>
      <c r="K37">
        <f>'Premissas'!E39</f>
        <v/>
      </c>
    </row>
    <row r="38" ht="30" customHeight="1">
      <c r="A38" s="15" t="n"/>
      <c r="B38" s="15" t="n"/>
      <c r="C38" s="15" t="n"/>
      <c r="D38" s="15" t="n"/>
      <c r="E38" s="15" t="n"/>
      <c r="F38" s="15" t="n"/>
      <c r="G38" s="16">
        <f>IF(OR(A38="",B38=""),"",IF(F38&lt;&gt;"Disponível","Não disponível",IF(COUNTIFS('Cessões'!$A$4:$A$103,A38,'Cessões'!$B$4:$B$103,B38,'Cessões'!$J$4:$J$103,"Ativa")&gt;1,"Conferir conflito",IF(COUNTIFS('Cessões'!$A$4:$A$103,A38,'Cessões'!$B$4:$B$103,B38,'Cessões'!$J$4:$J$103,"Ativa")=1,"Em uso","Livre"))))</f>
        <v/>
      </c>
      <c r="H38" s="15" t="n"/>
      <c r="J38">
        <f>'Premissas'!D40</f>
        <v/>
      </c>
      <c r="K38">
        <f>'Premissas'!E40</f>
        <v/>
      </c>
    </row>
    <row r="39" ht="30" customHeight="1">
      <c r="A39" s="15" t="n"/>
      <c r="B39" s="15" t="n"/>
      <c r="C39" s="15" t="n"/>
      <c r="D39" s="15" t="n"/>
      <c r="E39" s="15" t="n"/>
      <c r="F39" s="15" t="n"/>
      <c r="G39" s="17">
        <f>IF(OR(A39="",B39=""),"",IF(F39&lt;&gt;"Disponível","Não disponível",IF(COUNTIFS('Cessões'!$A$4:$A$103,A39,'Cessões'!$B$4:$B$103,B39,'Cessões'!$J$4:$J$103,"Ativa")&gt;1,"Conferir conflito",IF(COUNTIFS('Cessões'!$A$4:$A$103,A39,'Cessões'!$B$4:$B$103,B39,'Cessões'!$J$4:$J$103,"Ativa")=1,"Em uso","Livre"))))</f>
        <v/>
      </c>
      <c r="H39" s="15" t="n"/>
      <c r="J39">
        <f>'Premissas'!D41</f>
        <v/>
      </c>
      <c r="K39">
        <f>'Premissas'!E41</f>
        <v/>
      </c>
    </row>
    <row r="40" ht="30" customHeight="1">
      <c r="A40" s="15" t="n"/>
      <c r="B40" s="15" t="n"/>
      <c r="C40" s="15" t="n"/>
      <c r="D40" s="15" t="n"/>
      <c r="E40" s="15" t="n"/>
      <c r="F40" s="15" t="n"/>
      <c r="G40" s="16">
        <f>IF(OR(A40="",B40=""),"",IF(F40&lt;&gt;"Disponível","Não disponível",IF(COUNTIFS('Cessões'!$A$4:$A$103,A40,'Cessões'!$B$4:$B$103,B40,'Cessões'!$J$4:$J$103,"Ativa")&gt;1,"Conferir conflito",IF(COUNTIFS('Cessões'!$A$4:$A$103,A40,'Cessões'!$B$4:$B$103,B40,'Cessões'!$J$4:$J$103,"Ativa")=1,"Em uso","Livre"))))</f>
        <v/>
      </c>
      <c r="H40" s="15" t="n"/>
      <c r="J40">
        <f>'Premissas'!D42</f>
        <v/>
      </c>
      <c r="K40">
        <f>'Premissas'!E42</f>
        <v/>
      </c>
    </row>
    <row r="41" ht="30" customHeight="1">
      <c r="A41" s="15" t="n"/>
      <c r="B41" s="15" t="n"/>
      <c r="C41" s="15" t="n"/>
      <c r="D41" s="15" t="n"/>
      <c r="E41" s="15" t="n"/>
      <c r="F41" s="15" t="n"/>
      <c r="G41" s="17">
        <f>IF(OR(A41="",B41=""),"",IF(F41&lt;&gt;"Disponível","Não disponível",IF(COUNTIFS('Cessões'!$A$4:$A$103,A41,'Cessões'!$B$4:$B$103,B41,'Cessões'!$J$4:$J$103,"Ativa")&gt;1,"Conferir conflito",IF(COUNTIFS('Cessões'!$A$4:$A$103,A41,'Cessões'!$B$4:$B$103,B41,'Cessões'!$J$4:$J$103,"Ativa")=1,"Em uso","Livre"))))</f>
        <v/>
      </c>
      <c r="H41" s="15" t="n"/>
      <c r="J41">
        <f>'Premissas'!D43</f>
        <v/>
      </c>
      <c r="K41">
        <f>'Premissas'!E43</f>
        <v/>
      </c>
    </row>
    <row r="42" ht="30" customHeight="1">
      <c r="A42" s="15" t="n"/>
      <c r="B42" s="15" t="n"/>
      <c r="C42" s="15" t="n"/>
      <c r="D42" s="15" t="n"/>
      <c r="E42" s="15" t="n"/>
      <c r="F42" s="15" t="n"/>
      <c r="G42" s="16">
        <f>IF(OR(A42="",B42=""),"",IF(F42&lt;&gt;"Disponível","Não disponível",IF(COUNTIFS('Cessões'!$A$4:$A$103,A42,'Cessões'!$B$4:$B$103,B42,'Cessões'!$J$4:$J$103,"Ativa")&gt;1,"Conferir conflito",IF(COUNTIFS('Cessões'!$A$4:$A$103,A42,'Cessões'!$B$4:$B$103,B42,'Cessões'!$J$4:$J$103,"Ativa")=1,"Em uso","Livre"))))</f>
        <v/>
      </c>
      <c r="H42" s="15" t="n"/>
      <c r="J42">
        <f>'Premissas'!D44</f>
        <v/>
      </c>
      <c r="K42">
        <f>'Premissas'!E44</f>
        <v/>
      </c>
    </row>
    <row r="43" ht="30" customHeight="1">
      <c r="A43" s="15" t="n"/>
      <c r="B43" s="15" t="n"/>
      <c r="C43" s="15" t="n"/>
      <c r="D43" s="15" t="n"/>
      <c r="E43" s="15" t="n"/>
      <c r="F43" s="15" t="n"/>
      <c r="G43" s="17">
        <f>IF(OR(A43="",B43=""),"",IF(F43&lt;&gt;"Disponível","Não disponível",IF(COUNTIFS('Cessões'!$A$4:$A$103,A43,'Cessões'!$B$4:$B$103,B43,'Cessões'!$J$4:$J$103,"Ativa")&gt;1,"Conferir conflito",IF(COUNTIFS('Cessões'!$A$4:$A$103,A43,'Cessões'!$B$4:$B$103,B43,'Cessões'!$J$4:$J$103,"Ativa")=1,"Em uso","Livre"))))</f>
        <v/>
      </c>
      <c r="H43" s="15" t="n"/>
      <c r="J43">
        <f>'Premissas'!D45</f>
        <v/>
      </c>
      <c r="K43">
        <f>'Premissas'!E45</f>
        <v/>
      </c>
    </row>
    <row r="44" ht="30" customHeight="1">
      <c r="A44" s="15" t="n"/>
      <c r="B44" s="15" t="n"/>
      <c r="C44" s="15" t="n"/>
      <c r="D44" s="15" t="n"/>
      <c r="E44" s="15" t="n"/>
      <c r="F44" s="15" t="n"/>
      <c r="G44" s="16">
        <f>IF(OR(A44="",B44=""),"",IF(F44&lt;&gt;"Disponível","Não disponível",IF(COUNTIFS('Cessões'!$A$4:$A$103,A44,'Cessões'!$B$4:$B$103,B44,'Cessões'!$J$4:$J$103,"Ativa")&gt;1,"Conferir conflito",IF(COUNTIFS('Cessões'!$A$4:$A$103,A44,'Cessões'!$B$4:$B$103,B44,'Cessões'!$J$4:$J$103,"Ativa")=1,"Em uso","Livre"))))</f>
        <v/>
      </c>
      <c r="H44" s="15" t="n"/>
      <c r="J44">
        <f>'Premissas'!D46</f>
        <v/>
      </c>
      <c r="K44">
        <f>'Premissas'!E46</f>
        <v/>
      </c>
    </row>
    <row r="45" ht="30" customHeight="1">
      <c r="A45" s="15" t="n"/>
      <c r="B45" s="15" t="n"/>
      <c r="C45" s="15" t="n"/>
      <c r="D45" s="15" t="n"/>
      <c r="E45" s="15" t="n"/>
      <c r="F45" s="15" t="n"/>
      <c r="G45" s="17">
        <f>IF(OR(A45="",B45=""),"",IF(F45&lt;&gt;"Disponível","Não disponível",IF(COUNTIFS('Cessões'!$A$4:$A$103,A45,'Cessões'!$B$4:$B$103,B45,'Cessões'!$J$4:$J$103,"Ativa")&gt;1,"Conferir conflito",IF(COUNTIFS('Cessões'!$A$4:$A$103,A45,'Cessões'!$B$4:$B$103,B45,'Cessões'!$J$4:$J$103,"Ativa")=1,"Em uso","Livre"))))</f>
        <v/>
      </c>
      <c r="H45" s="15" t="n"/>
      <c r="J45">
        <f>'Premissas'!D47</f>
        <v/>
      </c>
      <c r="K45">
        <f>'Premissas'!E47</f>
        <v/>
      </c>
    </row>
    <row r="46" ht="30" customHeight="1">
      <c r="A46" s="15" t="n"/>
      <c r="B46" s="15" t="n"/>
      <c r="C46" s="15" t="n"/>
      <c r="D46" s="15" t="n"/>
      <c r="E46" s="15" t="n"/>
      <c r="F46" s="15" t="n"/>
      <c r="G46" s="16">
        <f>IF(OR(A46="",B46=""),"",IF(F46&lt;&gt;"Disponível","Não disponível",IF(COUNTIFS('Cessões'!$A$4:$A$103,A46,'Cessões'!$B$4:$B$103,B46,'Cessões'!$J$4:$J$103,"Ativa")&gt;1,"Conferir conflito",IF(COUNTIFS('Cessões'!$A$4:$A$103,A46,'Cessões'!$B$4:$B$103,B46,'Cessões'!$J$4:$J$103,"Ativa")=1,"Em uso","Livre"))))</f>
        <v/>
      </c>
      <c r="H46" s="15" t="n"/>
      <c r="J46">
        <f>'Premissas'!D48</f>
        <v/>
      </c>
      <c r="K46">
        <f>'Premissas'!E48</f>
        <v/>
      </c>
    </row>
    <row r="47" ht="30" customHeight="1">
      <c r="A47" s="15" t="n"/>
      <c r="B47" s="15" t="n"/>
      <c r="C47" s="15" t="n"/>
      <c r="D47" s="15" t="n"/>
      <c r="E47" s="15" t="n"/>
      <c r="F47" s="15" t="n"/>
      <c r="G47" s="17">
        <f>IF(OR(A47="",B47=""),"",IF(F47&lt;&gt;"Disponível","Não disponível",IF(COUNTIFS('Cessões'!$A$4:$A$103,A47,'Cessões'!$B$4:$B$103,B47,'Cessões'!$J$4:$J$103,"Ativa")&gt;1,"Conferir conflito",IF(COUNTIFS('Cessões'!$A$4:$A$103,A47,'Cessões'!$B$4:$B$103,B47,'Cessões'!$J$4:$J$103,"Ativa")=1,"Em uso","Livre"))))</f>
        <v/>
      </c>
      <c r="H47" s="15" t="n"/>
      <c r="J47">
        <f>'Premissas'!D49</f>
        <v/>
      </c>
      <c r="K47">
        <f>'Premissas'!E49</f>
        <v/>
      </c>
    </row>
    <row r="48" ht="30" customHeight="1">
      <c r="A48" s="15" t="n"/>
      <c r="B48" s="15" t="n"/>
      <c r="C48" s="15" t="n"/>
      <c r="D48" s="15" t="n"/>
      <c r="E48" s="15" t="n"/>
      <c r="F48" s="15" t="n"/>
      <c r="G48" s="16">
        <f>IF(OR(A48="",B48=""),"",IF(F48&lt;&gt;"Disponível","Não disponível",IF(COUNTIFS('Cessões'!$A$4:$A$103,A48,'Cessões'!$B$4:$B$103,B48,'Cessões'!$J$4:$J$103,"Ativa")&gt;1,"Conferir conflito",IF(COUNTIFS('Cessões'!$A$4:$A$103,A48,'Cessões'!$B$4:$B$103,B48,'Cessões'!$J$4:$J$103,"Ativa")=1,"Em uso","Livre"))))</f>
        <v/>
      </c>
      <c r="H48" s="15" t="n"/>
      <c r="J48">
        <f>'Premissas'!D50</f>
        <v/>
      </c>
      <c r="K48">
        <f>'Premissas'!E50</f>
        <v/>
      </c>
    </row>
    <row r="49" ht="30" customHeight="1">
      <c r="A49" s="15" t="n"/>
      <c r="B49" s="15" t="n"/>
      <c r="C49" s="15" t="n"/>
      <c r="D49" s="15" t="n"/>
      <c r="E49" s="15" t="n"/>
      <c r="F49" s="15" t="n"/>
      <c r="G49" s="17">
        <f>IF(OR(A49="",B49=""),"",IF(F49&lt;&gt;"Disponível","Não disponível",IF(COUNTIFS('Cessões'!$A$4:$A$103,A49,'Cessões'!$B$4:$B$103,B49,'Cessões'!$J$4:$J$103,"Ativa")&gt;1,"Conferir conflito",IF(COUNTIFS('Cessões'!$A$4:$A$103,A49,'Cessões'!$B$4:$B$103,B49,'Cessões'!$J$4:$J$103,"Ativa")=1,"Em uso","Livre"))))</f>
        <v/>
      </c>
      <c r="H49" s="15" t="n"/>
      <c r="J49">
        <f>'Premissas'!D51</f>
        <v/>
      </c>
      <c r="K49">
        <f>'Premissas'!E51</f>
        <v/>
      </c>
    </row>
    <row r="50" ht="30" customHeight="1">
      <c r="A50" s="15" t="n"/>
      <c r="B50" s="15" t="n"/>
      <c r="C50" s="15" t="n"/>
      <c r="D50" s="15" t="n"/>
      <c r="E50" s="15" t="n"/>
      <c r="F50" s="15" t="n"/>
      <c r="G50" s="16">
        <f>IF(OR(A50="",B50=""),"",IF(F50&lt;&gt;"Disponível","Não disponível",IF(COUNTIFS('Cessões'!$A$4:$A$103,A50,'Cessões'!$B$4:$B$103,B50,'Cessões'!$J$4:$J$103,"Ativa")&gt;1,"Conferir conflito",IF(COUNTIFS('Cessões'!$A$4:$A$103,A50,'Cessões'!$B$4:$B$103,B50,'Cessões'!$J$4:$J$103,"Ativa")=1,"Em uso","Livre"))))</f>
        <v/>
      </c>
      <c r="H50" s="15" t="n"/>
      <c r="J50">
        <f>'Premissas'!D52</f>
        <v/>
      </c>
      <c r="K50">
        <f>'Premissas'!E52</f>
        <v/>
      </c>
    </row>
    <row r="51" ht="30" customHeight="1">
      <c r="A51" s="15" t="n"/>
      <c r="B51" s="15" t="n"/>
      <c r="C51" s="15" t="n"/>
      <c r="D51" s="15" t="n"/>
      <c r="E51" s="15" t="n"/>
      <c r="F51" s="15" t="n"/>
      <c r="G51" s="17">
        <f>IF(OR(A51="",B51=""),"",IF(F51&lt;&gt;"Disponível","Não disponível",IF(COUNTIFS('Cessões'!$A$4:$A$103,A51,'Cessões'!$B$4:$B$103,B51,'Cessões'!$J$4:$J$103,"Ativa")&gt;1,"Conferir conflito",IF(COUNTIFS('Cessões'!$A$4:$A$103,A51,'Cessões'!$B$4:$B$103,B51,'Cessões'!$J$4:$J$103,"Ativa")=1,"Em uso","Livre"))))</f>
        <v/>
      </c>
      <c r="H51" s="15" t="n"/>
      <c r="J51">
        <f>'Premissas'!D53</f>
        <v/>
      </c>
      <c r="K51">
        <f>'Premissas'!E53</f>
        <v/>
      </c>
    </row>
    <row r="52" ht="30" customHeight="1">
      <c r="A52" s="15" t="n"/>
      <c r="B52" s="15" t="n"/>
      <c r="C52" s="15" t="n"/>
      <c r="D52" s="15" t="n"/>
      <c r="E52" s="15" t="n"/>
      <c r="F52" s="15" t="n"/>
      <c r="G52" s="16">
        <f>IF(OR(A52="",B52=""),"",IF(F52&lt;&gt;"Disponível","Não disponível",IF(COUNTIFS('Cessões'!$A$4:$A$103,A52,'Cessões'!$B$4:$B$103,B52,'Cessões'!$J$4:$J$103,"Ativa")&gt;1,"Conferir conflito",IF(COUNTIFS('Cessões'!$A$4:$A$103,A52,'Cessões'!$B$4:$B$103,B52,'Cessões'!$J$4:$J$103,"Ativa")=1,"Em uso","Livre"))))</f>
        <v/>
      </c>
      <c r="H52" s="15" t="n"/>
      <c r="J52">
        <f>'Premissas'!D54</f>
        <v/>
      </c>
      <c r="K52">
        <f>'Premissas'!E54</f>
        <v/>
      </c>
    </row>
    <row r="53" ht="30" customHeight="1">
      <c r="A53" s="15" t="n"/>
      <c r="B53" s="15" t="n"/>
      <c r="C53" s="15" t="n"/>
      <c r="D53" s="15" t="n"/>
      <c r="E53" s="15" t="n"/>
      <c r="F53" s="15" t="n"/>
      <c r="G53" s="17">
        <f>IF(OR(A53="",B53=""),"",IF(F53&lt;&gt;"Disponível","Não disponível",IF(COUNTIFS('Cessões'!$A$4:$A$103,A53,'Cessões'!$B$4:$B$103,B53,'Cessões'!$J$4:$J$103,"Ativa")&gt;1,"Conferir conflito",IF(COUNTIFS('Cessões'!$A$4:$A$103,A53,'Cessões'!$B$4:$B$103,B53,'Cessões'!$J$4:$J$103,"Ativa")=1,"Em uso","Livre"))))</f>
        <v/>
      </c>
      <c r="H53" s="15" t="n"/>
      <c r="J53">
        <f>'Premissas'!D55</f>
        <v/>
      </c>
      <c r="K53">
        <f>'Premissas'!E55</f>
        <v/>
      </c>
    </row>
    <row r="54" ht="30" customHeight="1">
      <c r="A54" s="15" t="n"/>
      <c r="B54" s="15" t="n"/>
      <c r="C54" s="15" t="n"/>
      <c r="D54" s="15" t="n"/>
      <c r="E54" s="15" t="n"/>
      <c r="F54" s="15" t="n"/>
      <c r="G54" s="16">
        <f>IF(OR(A54="",B54=""),"",IF(F54&lt;&gt;"Disponível","Não disponível",IF(COUNTIFS('Cessões'!$A$4:$A$103,A54,'Cessões'!$B$4:$B$103,B54,'Cessões'!$J$4:$J$103,"Ativa")&gt;1,"Conferir conflito",IF(COUNTIFS('Cessões'!$A$4:$A$103,A54,'Cessões'!$B$4:$B$103,B54,'Cessões'!$J$4:$J$103,"Ativa")=1,"Em uso","Livre"))))</f>
        <v/>
      </c>
      <c r="H54" s="15" t="n"/>
      <c r="J54">
        <f>'Premissas'!D56</f>
        <v/>
      </c>
      <c r="K54">
        <f>'Premissas'!E56</f>
        <v/>
      </c>
    </row>
    <row r="55" ht="30" customHeight="1">
      <c r="A55" s="15" t="n"/>
      <c r="B55" s="15" t="n"/>
      <c r="C55" s="15" t="n"/>
      <c r="D55" s="15" t="n"/>
      <c r="E55" s="15" t="n"/>
      <c r="F55" s="15" t="n"/>
      <c r="G55" s="17">
        <f>IF(OR(A55="",B55=""),"",IF(F55&lt;&gt;"Disponível","Não disponível",IF(COUNTIFS('Cessões'!$A$4:$A$103,A55,'Cessões'!$B$4:$B$103,B55,'Cessões'!$J$4:$J$103,"Ativa")&gt;1,"Conferir conflito",IF(COUNTIFS('Cessões'!$A$4:$A$103,A55,'Cessões'!$B$4:$B$103,B55,'Cessões'!$J$4:$J$103,"Ativa")=1,"Em uso","Livre"))))</f>
        <v/>
      </c>
      <c r="H55" s="15" t="n"/>
      <c r="J55">
        <f>'Premissas'!D57</f>
        <v/>
      </c>
      <c r="K55">
        <f>'Premissas'!E57</f>
        <v/>
      </c>
    </row>
    <row r="56" ht="30" customHeight="1">
      <c r="A56" s="15" t="n"/>
      <c r="B56" s="15" t="n"/>
      <c r="C56" s="15" t="n"/>
      <c r="D56" s="15" t="n"/>
      <c r="E56" s="15" t="n"/>
      <c r="F56" s="15" t="n"/>
      <c r="G56" s="16">
        <f>IF(OR(A56="",B56=""),"",IF(F56&lt;&gt;"Disponível","Não disponível",IF(COUNTIFS('Cessões'!$A$4:$A$103,A56,'Cessões'!$B$4:$B$103,B56,'Cessões'!$J$4:$J$103,"Ativa")&gt;1,"Conferir conflito",IF(COUNTIFS('Cessões'!$A$4:$A$103,A56,'Cessões'!$B$4:$B$103,B56,'Cessões'!$J$4:$J$103,"Ativa")=1,"Em uso","Livre"))))</f>
        <v/>
      </c>
      <c r="H56" s="15" t="n"/>
      <c r="J56">
        <f>'Premissas'!D58</f>
        <v/>
      </c>
      <c r="K56">
        <f>'Premissas'!E58</f>
        <v/>
      </c>
    </row>
    <row r="57" ht="30" customHeight="1">
      <c r="A57" s="15" t="n"/>
      <c r="B57" s="15" t="n"/>
      <c r="C57" s="15" t="n"/>
      <c r="D57" s="15" t="n"/>
      <c r="E57" s="15" t="n"/>
      <c r="F57" s="15" t="n"/>
      <c r="G57" s="17">
        <f>IF(OR(A57="",B57=""),"",IF(F57&lt;&gt;"Disponível","Não disponível",IF(COUNTIFS('Cessões'!$A$4:$A$103,A57,'Cessões'!$B$4:$B$103,B57,'Cessões'!$J$4:$J$103,"Ativa")&gt;1,"Conferir conflito",IF(COUNTIFS('Cessões'!$A$4:$A$103,A57,'Cessões'!$B$4:$B$103,B57,'Cessões'!$J$4:$J$103,"Ativa")=1,"Em uso","Livre"))))</f>
        <v/>
      </c>
      <c r="H57" s="15" t="n"/>
      <c r="J57">
        <f>'Premissas'!D59</f>
        <v/>
      </c>
      <c r="K57">
        <f>'Premissas'!E59</f>
        <v/>
      </c>
    </row>
    <row r="58" ht="30" customHeight="1">
      <c r="A58" s="15" t="n"/>
      <c r="B58" s="15" t="n"/>
      <c r="C58" s="15" t="n"/>
      <c r="D58" s="15" t="n"/>
      <c r="E58" s="15" t="n"/>
      <c r="F58" s="15" t="n"/>
      <c r="G58" s="16">
        <f>IF(OR(A58="",B58=""),"",IF(F58&lt;&gt;"Disponível","Não disponível",IF(COUNTIFS('Cessões'!$A$4:$A$103,A58,'Cessões'!$B$4:$B$103,B58,'Cessões'!$J$4:$J$103,"Ativa")&gt;1,"Conferir conflito",IF(COUNTIFS('Cessões'!$A$4:$A$103,A58,'Cessões'!$B$4:$B$103,B58,'Cessões'!$J$4:$J$103,"Ativa")=1,"Em uso","Livre"))))</f>
        <v/>
      </c>
      <c r="H58" s="15" t="n"/>
      <c r="J58">
        <f>'Premissas'!D60</f>
        <v/>
      </c>
      <c r="K58">
        <f>'Premissas'!E60</f>
        <v/>
      </c>
    </row>
    <row r="59" ht="30" customHeight="1">
      <c r="A59" s="15" t="n"/>
      <c r="B59" s="15" t="n"/>
      <c r="C59" s="15" t="n"/>
      <c r="D59" s="15" t="n"/>
      <c r="E59" s="15" t="n"/>
      <c r="F59" s="15" t="n"/>
      <c r="G59" s="17">
        <f>IF(OR(A59="",B59=""),"",IF(F59&lt;&gt;"Disponível","Não disponível",IF(COUNTIFS('Cessões'!$A$4:$A$103,A59,'Cessões'!$B$4:$B$103,B59,'Cessões'!$J$4:$J$103,"Ativa")&gt;1,"Conferir conflito",IF(COUNTIFS('Cessões'!$A$4:$A$103,A59,'Cessões'!$B$4:$B$103,B59,'Cessões'!$J$4:$J$103,"Ativa")=1,"Em uso","Livre"))))</f>
        <v/>
      </c>
      <c r="H59" s="15" t="n"/>
      <c r="J59">
        <f>'Premissas'!D61</f>
        <v/>
      </c>
      <c r="K59">
        <f>'Premissas'!E61</f>
        <v/>
      </c>
    </row>
    <row r="60" ht="30" customHeight="1">
      <c r="A60" s="15" t="n"/>
      <c r="B60" s="15" t="n"/>
      <c r="C60" s="15" t="n"/>
      <c r="D60" s="15" t="n"/>
      <c r="E60" s="15" t="n"/>
      <c r="F60" s="15" t="n"/>
      <c r="G60" s="16">
        <f>IF(OR(A60="",B60=""),"",IF(F60&lt;&gt;"Disponível","Não disponível",IF(COUNTIFS('Cessões'!$A$4:$A$103,A60,'Cessões'!$B$4:$B$103,B60,'Cessões'!$J$4:$J$103,"Ativa")&gt;1,"Conferir conflito",IF(COUNTIFS('Cessões'!$A$4:$A$103,A60,'Cessões'!$B$4:$B$103,B60,'Cessões'!$J$4:$J$103,"Ativa")=1,"Em uso","Livre"))))</f>
        <v/>
      </c>
      <c r="H60" s="15" t="n"/>
      <c r="J60">
        <f>'Premissas'!D62</f>
        <v/>
      </c>
      <c r="K60">
        <f>'Premissas'!E62</f>
        <v/>
      </c>
    </row>
    <row r="61" ht="30" customHeight="1">
      <c r="A61" s="15" t="n"/>
      <c r="B61" s="15" t="n"/>
      <c r="C61" s="15" t="n"/>
      <c r="D61" s="15" t="n"/>
      <c r="E61" s="15" t="n"/>
      <c r="F61" s="15" t="n"/>
      <c r="G61" s="17">
        <f>IF(OR(A61="",B61=""),"",IF(F61&lt;&gt;"Disponível","Não disponível",IF(COUNTIFS('Cessões'!$A$4:$A$103,A61,'Cessões'!$B$4:$B$103,B61,'Cessões'!$J$4:$J$103,"Ativa")&gt;1,"Conferir conflito",IF(COUNTIFS('Cessões'!$A$4:$A$103,A61,'Cessões'!$B$4:$B$103,B61,'Cessões'!$J$4:$J$103,"Ativa")=1,"Em uso","Livre"))))</f>
        <v/>
      </c>
      <c r="H61" s="15" t="n"/>
      <c r="J61">
        <f>'Premissas'!D63</f>
        <v/>
      </c>
      <c r="K61">
        <f>'Premissas'!E63</f>
        <v/>
      </c>
    </row>
    <row r="62" ht="30" customHeight="1">
      <c r="A62" s="15" t="n"/>
      <c r="B62" s="15" t="n"/>
      <c r="C62" s="15" t="n"/>
      <c r="D62" s="15" t="n"/>
      <c r="E62" s="15" t="n"/>
      <c r="F62" s="15" t="n"/>
      <c r="G62" s="16">
        <f>IF(OR(A62="",B62=""),"",IF(F62&lt;&gt;"Disponível","Não disponível",IF(COUNTIFS('Cessões'!$A$4:$A$103,A62,'Cessões'!$B$4:$B$103,B62,'Cessões'!$J$4:$J$103,"Ativa")&gt;1,"Conferir conflito",IF(COUNTIFS('Cessões'!$A$4:$A$103,A62,'Cessões'!$B$4:$B$103,B62,'Cessões'!$J$4:$J$103,"Ativa")=1,"Em uso","Livre"))))</f>
        <v/>
      </c>
      <c r="H62" s="15" t="n"/>
      <c r="J62">
        <f>'Premissas'!D64</f>
        <v/>
      </c>
      <c r="K62">
        <f>'Premissas'!E64</f>
        <v/>
      </c>
    </row>
    <row r="63" ht="30" customHeight="1">
      <c r="A63" s="15" t="n"/>
      <c r="B63" s="15" t="n"/>
      <c r="C63" s="15" t="n"/>
      <c r="D63" s="15" t="n"/>
      <c r="E63" s="15" t="n"/>
      <c r="F63" s="15" t="n"/>
      <c r="G63" s="17">
        <f>IF(OR(A63="",B63=""),"",IF(F63&lt;&gt;"Disponível","Não disponível",IF(COUNTIFS('Cessões'!$A$4:$A$103,A63,'Cessões'!$B$4:$B$103,B63,'Cessões'!$J$4:$J$103,"Ativa")&gt;1,"Conferir conflito",IF(COUNTIFS('Cessões'!$A$4:$A$103,A63,'Cessões'!$B$4:$B$103,B63,'Cessões'!$J$4:$J$103,"Ativa")=1,"Em uso","Livre"))))</f>
        <v/>
      </c>
      <c r="H63" s="15" t="n"/>
      <c r="J63">
        <f>'Premissas'!D65</f>
        <v/>
      </c>
      <c r="K63">
        <f>'Premissas'!E65</f>
        <v/>
      </c>
    </row>
    <row r="64" ht="30" customHeight="1">
      <c r="A64" s="15" t="n"/>
      <c r="B64" s="15" t="n"/>
      <c r="C64" s="15" t="n"/>
      <c r="D64" s="15" t="n"/>
      <c r="E64" s="15" t="n"/>
      <c r="F64" s="15" t="n"/>
      <c r="G64" s="16">
        <f>IF(OR(A64="",B64=""),"",IF(F64&lt;&gt;"Disponível","Não disponível",IF(COUNTIFS('Cessões'!$A$4:$A$103,A64,'Cessões'!$B$4:$B$103,B64,'Cessões'!$J$4:$J$103,"Ativa")&gt;1,"Conferir conflito",IF(COUNTIFS('Cessões'!$A$4:$A$103,A64,'Cessões'!$B$4:$B$103,B64,'Cessões'!$J$4:$J$103,"Ativa")=1,"Em uso","Livre"))))</f>
        <v/>
      </c>
      <c r="H64" s="15" t="n"/>
      <c r="J64">
        <f>'Premissas'!D66</f>
        <v/>
      </c>
      <c r="K64">
        <f>'Premissas'!E66</f>
        <v/>
      </c>
    </row>
    <row r="65" ht="30" customHeight="1">
      <c r="A65" s="15" t="n"/>
      <c r="B65" s="15" t="n"/>
      <c r="C65" s="15" t="n"/>
      <c r="D65" s="15" t="n"/>
      <c r="E65" s="15" t="n"/>
      <c r="F65" s="15" t="n"/>
      <c r="G65" s="17">
        <f>IF(OR(A65="",B65=""),"",IF(F65&lt;&gt;"Disponível","Não disponível",IF(COUNTIFS('Cessões'!$A$4:$A$103,A65,'Cessões'!$B$4:$B$103,B65,'Cessões'!$J$4:$J$103,"Ativa")&gt;1,"Conferir conflito",IF(COUNTIFS('Cessões'!$A$4:$A$103,A65,'Cessões'!$B$4:$B$103,B65,'Cessões'!$J$4:$J$103,"Ativa")=1,"Em uso","Livre"))))</f>
        <v/>
      </c>
      <c r="H65" s="15" t="n"/>
      <c r="J65">
        <f>'Premissas'!D67</f>
        <v/>
      </c>
      <c r="K65">
        <f>'Premissas'!E67</f>
        <v/>
      </c>
    </row>
    <row r="66" ht="30" customHeight="1">
      <c r="A66" s="15" t="n"/>
      <c r="B66" s="15" t="n"/>
      <c r="C66" s="15" t="n"/>
      <c r="D66" s="15" t="n"/>
      <c r="E66" s="15" t="n"/>
      <c r="F66" s="15" t="n"/>
      <c r="G66" s="16">
        <f>IF(OR(A66="",B66=""),"",IF(F66&lt;&gt;"Disponível","Não disponível",IF(COUNTIFS('Cessões'!$A$4:$A$103,A66,'Cessões'!$B$4:$B$103,B66,'Cessões'!$J$4:$J$103,"Ativa")&gt;1,"Conferir conflito",IF(COUNTIFS('Cessões'!$A$4:$A$103,A66,'Cessões'!$B$4:$B$103,B66,'Cessões'!$J$4:$J$103,"Ativa")=1,"Em uso","Livre"))))</f>
        <v/>
      </c>
      <c r="H66" s="15" t="n"/>
      <c r="J66">
        <f>'Premissas'!D68</f>
        <v/>
      </c>
      <c r="K66">
        <f>'Premissas'!E68</f>
        <v/>
      </c>
    </row>
    <row r="67" ht="30" customHeight="1">
      <c r="A67" s="15" t="n"/>
      <c r="B67" s="15" t="n"/>
      <c r="C67" s="15" t="n"/>
      <c r="D67" s="15" t="n"/>
      <c r="E67" s="15" t="n"/>
      <c r="F67" s="15" t="n"/>
      <c r="G67" s="17">
        <f>IF(OR(A67="",B67=""),"",IF(F67&lt;&gt;"Disponível","Não disponível",IF(COUNTIFS('Cessões'!$A$4:$A$103,A67,'Cessões'!$B$4:$B$103,B67,'Cessões'!$J$4:$J$103,"Ativa")&gt;1,"Conferir conflito",IF(COUNTIFS('Cessões'!$A$4:$A$103,A67,'Cessões'!$B$4:$B$103,B67,'Cessões'!$J$4:$J$103,"Ativa")=1,"Em uso","Livre"))))</f>
        <v/>
      </c>
      <c r="H67" s="15" t="n"/>
      <c r="J67">
        <f>'Premissas'!D69</f>
        <v/>
      </c>
      <c r="K67">
        <f>'Premissas'!E69</f>
        <v/>
      </c>
    </row>
    <row r="68" ht="30" customHeight="1">
      <c r="A68" s="15" t="n"/>
      <c r="B68" s="15" t="n"/>
      <c r="C68" s="15" t="n"/>
      <c r="D68" s="15" t="n"/>
      <c r="E68" s="15" t="n"/>
      <c r="F68" s="15" t="n"/>
      <c r="G68" s="16">
        <f>IF(OR(A68="",B68=""),"",IF(F68&lt;&gt;"Disponível","Não disponível",IF(COUNTIFS('Cessões'!$A$4:$A$103,A68,'Cessões'!$B$4:$B$103,B68,'Cessões'!$J$4:$J$103,"Ativa")&gt;1,"Conferir conflito",IF(COUNTIFS('Cessões'!$A$4:$A$103,A68,'Cessões'!$B$4:$B$103,B68,'Cessões'!$J$4:$J$103,"Ativa")=1,"Em uso","Livre"))))</f>
        <v/>
      </c>
      <c r="H68" s="15" t="n"/>
      <c r="J68">
        <f>'Premissas'!D70</f>
        <v/>
      </c>
      <c r="K68">
        <f>'Premissas'!E70</f>
        <v/>
      </c>
    </row>
    <row r="69" ht="30" customHeight="1">
      <c r="A69" s="15" t="n"/>
      <c r="B69" s="15" t="n"/>
      <c r="C69" s="15" t="n"/>
      <c r="D69" s="15" t="n"/>
      <c r="E69" s="15" t="n"/>
      <c r="F69" s="15" t="n"/>
      <c r="G69" s="17">
        <f>IF(OR(A69="",B69=""),"",IF(F69&lt;&gt;"Disponível","Não disponível",IF(COUNTIFS('Cessões'!$A$4:$A$103,A69,'Cessões'!$B$4:$B$103,B69,'Cessões'!$J$4:$J$103,"Ativa")&gt;1,"Conferir conflito",IF(COUNTIFS('Cessões'!$A$4:$A$103,A69,'Cessões'!$B$4:$B$103,B69,'Cessões'!$J$4:$J$103,"Ativa")=1,"Em uso","Livre"))))</f>
        <v/>
      </c>
      <c r="H69" s="15" t="n"/>
      <c r="J69">
        <f>'Premissas'!D71</f>
        <v/>
      </c>
      <c r="K69">
        <f>'Premissas'!E71</f>
        <v/>
      </c>
    </row>
    <row r="70" ht="30" customHeight="1">
      <c r="A70" s="15" t="n"/>
      <c r="B70" s="15" t="n"/>
      <c r="C70" s="15" t="n"/>
      <c r="D70" s="15" t="n"/>
      <c r="E70" s="15" t="n"/>
      <c r="F70" s="15" t="n"/>
      <c r="G70" s="16">
        <f>IF(OR(A70="",B70=""),"",IF(F70&lt;&gt;"Disponível","Não disponível",IF(COUNTIFS('Cessões'!$A$4:$A$103,A70,'Cessões'!$B$4:$B$103,B70,'Cessões'!$J$4:$J$103,"Ativa")&gt;1,"Conferir conflito",IF(COUNTIFS('Cessões'!$A$4:$A$103,A70,'Cessões'!$B$4:$B$103,B70,'Cessões'!$J$4:$J$103,"Ativa")=1,"Em uso","Livre"))))</f>
        <v/>
      </c>
      <c r="H70" s="15" t="n"/>
      <c r="J70">
        <f>'Premissas'!D72</f>
        <v/>
      </c>
      <c r="K70">
        <f>'Premissas'!E72</f>
        <v/>
      </c>
    </row>
    <row r="71" ht="30" customHeight="1">
      <c r="A71" s="15" t="n"/>
      <c r="B71" s="15" t="n"/>
      <c r="C71" s="15" t="n"/>
      <c r="D71" s="15" t="n"/>
      <c r="E71" s="15" t="n"/>
      <c r="F71" s="15" t="n"/>
      <c r="G71" s="17">
        <f>IF(OR(A71="",B71=""),"",IF(F71&lt;&gt;"Disponível","Não disponível",IF(COUNTIFS('Cessões'!$A$4:$A$103,A71,'Cessões'!$B$4:$B$103,B71,'Cessões'!$J$4:$J$103,"Ativa")&gt;1,"Conferir conflito",IF(COUNTIFS('Cessões'!$A$4:$A$103,A71,'Cessões'!$B$4:$B$103,B71,'Cessões'!$J$4:$J$103,"Ativa")=1,"Em uso","Livre"))))</f>
        <v/>
      </c>
      <c r="H71" s="15" t="n"/>
      <c r="J71">
        <f>'Premissas'!D73</f>
        <v/>
      </c>
      <c r="K71">
        <f>'Premissas'!E73</f>
        <v/>
      </c>
    </row>
    <row r="72" ht="30" customHeight="1">
      <c r="A72" s="15" t="n"/>
      <c r="B72" s="15" t="n"/>
      <c r="C72" s="15" t="n"/>
      <c r="D72" s="15" t="n"/>
      <c r="E72" s="15" t="n"/>
      <c r="F72" s="15" t="n"/>
      <c r="G72" s="16">
        <f>IF(OR(A72="",B72=""),"",IF(F72&lt;&gt;"Disponível","Não disponível",IF(COUNTIFS('Cessões'!$A$4:$A$103,A72,'Cessões'!$B$4:$B$103,B72,'Cessões'!$J$4:$J$103,"Ativa")&gt;1,"Conferir conflito",IF(COUNTIFS('Cessões'!$A$4:$A$103,A72,'Cessões'!$B$4:$B$103,B72,'Cessões'!$J$4:$J$103,"Ativa")=1,"Em uso","Livre"))))</f>
        <v/>
      </c>
      <c r="H72" s="15" t="n"/>
      <c r="J72">
        <f>'Premissas'!D74</f>
        <v/>
      </c>
      <c r="K72">
        <f>'Premissas'!E74</f>
        <v/>
      </c>
    </row>
    <row r="73" ht="30" customHeight="1">
      <c r="A73" s="15" t="n"/>
      <c r="B73" s="15" t="n"/>
      <c r="C73" s="15" t="n"/>
      <c r="D73" s="15" t="n"/>
      <c r="E73" s="15" t="n"/>
      <c r="F73" s="15" t="n"/>
      <c r="G73" s="17">
        <f>IF(OR(A73="",B73=""),"",IF(F73&lt;&gt;"Disponível","Não disponível",IF(COUNTIFS('Cessões'!$A$4:$A$103,A73,'Cessões'!$B$4:$B$103,B73,'Cessões'!$J$4:$J$103,"Ativa")&gt;1,"Conferir conflito",IF(COUNTIFS('Cessões'!$A$4:$A$103,A73,'Cessões'!$B$4:$B$103,B73,'Cessões'!$J$4:$J$103,"Ativa")=1,"Em uso","Livre"))))</f>
        <v/>
      </c>
      <c r="H73" s="15" t="n"/>
      <c r="J73">
        <f>'Premissas'!D75</f>
        <v/>
      </c>
      <c r="K73">
        <f>'Premissas'!E75</f>
        <v/>
      </c>
    </row>
    <row r="74" ht="30" customHeight="1">
      <c r="A74" s="15" t="n"/>
      <c r="B74" s="15" t="n"/>
      <c r="C74" s="15" t="n"/>
      <c r="D74" s="15" t="n"/>
      <c r="E74" s="15" t="n"/>
      <c r="F74" s="15" t="n"/>
      <c r="G74" s="16">
        <f>IF(OR(A74="",B74=""),"",IF(F74&lt;&gt;"Disponível","Não disponível",IF(COUNTIFS('Cessões'!$A$4:$A$103,A74,'Cessões'!$B$4:$B$103,B74,'Cessões'!$J$4:$J$103,"Ativa")&gt;1,"Conferir conflito",IF(COUNTIFS('Cessões'!$A$4:$A$103,A74,'Cessões'!$B$4:$B$103,B74,'Cessões'!$J$4:$J$103,"Ativa")=1,"Em uso","Livre"))))</f>
        <v/>
      </c>
      <c r="H74" s="15" t="n"/>
      <c r="J74">
        <f>'Premissas'!D76</f>
        <v/>
      </c>
      <c r="K74">
        <f>'Premissas'!E76</f>
        <v/>
      </c>
    </row>
    <row r="75" ht="30" customHeight="1">
      <c r="A75" s="15" t="n"/>
      <c r="B75" s="15" t="n"/>
      <c r="C75" s="15" t="n"/>
      <c r="D75" s="15" t="n"/>
      <c r="E75" s="15" t="n"/>
      <c r="F75" s="15" t="n"/>
      <c r="G75" s="17">
        <f>IF(OR(A75="",B75=""),"",IF(F75&lt;&gt;"Disponível","Não disponível",IF(COUNTIFS('Cessões'!$A$4:$A$103,A75,'Cessões'!$B$4:$B$103,B75,'Cessões'!$J$4:$J$103,"Ativa")&gt;1,"Conferir conflito",IF(COUNTIFS('Cessões'!$A$4:$A$103,A75,'Cessões'!$B$4:$B$103,B75,'Cessões'!$J$4:$J$103,"Ativa")=1,"Em uso","Livre"))))</f>
        <v/>
      </c>
      <c r="H75" s="15" t="n"/>
      <c r="J75">
        <f>'Premissas'!D77</f>
        <v/>
      </c>
      <c r="K75">
        <f>'Premissas'!E77</f>
        <v/>
      </c>
    </row>
    <row r="76" ht="30" customHeight="1">
      <c r="A76" s="15" t="n"/>
      <c r="B76" s="15" t="n"/>
      <c r="C76" s="15" t="n"/>
      <c r="D76" s="15" t="n"/>
      <c r="E76" s="15" t="n"/>
      <c r="F76" s="15" t="n"/>
      <c r="G76" s="16">
        <f>IF(OR(A76="",B76=""),"",IF(F76&lt;&gt;"Disponível","Não disponível",IF(COUNTIFS('Cessões'!$A$4:$A$103,A76,'Cessões'!$B$4:$B$103,B76,'Cessões'!$J$4:$J$103,"Ativa")&gt;1,"Conferir conflito",IF(COUNTIFS('Cessões'!$A$4:$A$103,A76,'Cessões'!$B$4:$B$103,B76,'Cessões'!$J$4:$J$103,"Ativa")=1,"Em uso","Livre"))))</f>
        <v/>
      </c>
      <c r="H76" s="15" t="n"/>
      <c r="J76">
        <f>'Premissas'!D78</f>
        <v/>
      </c>
      <c r="K76">
        <f>'Premissas'!E78</f>
        <v/>
      </c>
    </row>
    <row r="77" ht="30" customHeight="1">
      <c r="A77" s="15" t="n"/>
      <c r="B77" s="15" t="n"/>
      <c r="C77" s="15" t="n"/>
      <c r="D77" s="15" t="n"/>
      <c r="E77" s="15" t="n"/>
      <c r="F77" s="15" t="n"/>
      <c r="G77" s="17">
        <f>IF(OR(A77="",B77=""),"",IF(F77&lt;&gt;"Disponível","Não disponível",IF(COUNTIFS('Cessões'!$A$4:$A$103,A77,'Cessões'!$B$4:$B$103,B77,'Cessões'!$J$4:$J$103,"Ativa")&gt;1,"Conferir conflito",IF(COUNTIFS('Cessões'!$A$4:$A$103,A77,'Cessões'!$B$4:$B$103,B77,'Cessões'!$J$4:$J$103,"Ativa")=1,"Em uso","Livre"))))</f>
        <v/>
      </c>
      <c r="H77" s="15" t="n"/>
      <c r="J77">
        <f>'Premissas'!D79</f>
        <v/>
      </c>
      <c r="K77">
        <f>'Premissas'!E79</f>
        <v/>
      </c>
    </row>
    <row r="78" ht="30" customHeight="1">
      <c r="A78" s="15" t="n"/>
      <c r="B78" s="15" t="n"/>
      <c r="C78" s="15" t="n"/>
      <c r="D78" s="15" t="n"/>
      <c r="E78" s="15" t="n"/>
      <c r="F78" s="15" t="n"/>
      <c r="G78" s="16">
        <f>IF(OR(A78="",B78=""),"",IF(F78&lt;&gt;"Disponível","Não disponível",IF(COUNTIFS('Cessões'!$A$4:$A$103,A78,'Cessões'!$B$4:$B$103,B78,'Cessões'!$J$4:$J$103,"Ativa")&gt;1,"Conferir conflito",IF(COUNTIFS('Cessões'!$A$4:$A$103,A78,'Cessões'!$B$4:$B$103,B78,'Cessões'!$J$4:$J$103,"Ativa")=1,"Em uso","Livre"))))</f>
        <v/>
      </c>
      <c r="H78" s="15" t="n"/>
      <c r="J78">
        <f>'Premissas'!D80</f>
        <v/>
      </c>
      <c r="K78">
        <f>'Premissas'!E80</f>
        <v/>
      </c>
    </row>
    <row r="79" ht="30" customHeight="1">
      <c r="A79" s="15" t="n"/>
      <c r="B79" s="15" t="n"/>
      <c r="C79" s="15" t="n"/>
      <c r="D79" s="15" t="n"/>
      <c r="E79" s="15" t="n"/>
      <c r="F79" s="15" t="n"/>
      <c r="G79" s="17">
        <f>IF(OR(A79="",B79=""),"",IF(F79&lt;&gt;"Disponível","Não disponível",IF(COUNTIFS('Cessões'!$A$4:$A$103,A79,'Cessões'!$B$4:$B$103,B79,'Cessões'!$J$4:$J$103,"Ativa")&gt;1,"Conferir conflito",IF(COUNTIFS('Cessões'!$A$4:$A$103,A79,'Cessões'!$B$4:$B$103,B79,'Cessões'!$J$4:$J$103,"Ativa")=1,"Em uso","Livre"))))</f>
        <v/>
      </c>
      <c r="H79" s="15" t="n"/>
      <c r="J79">
        <f>'Premissas'!D81</f>
        <v/>
      </c>
      <c r="K79">
        <f>'Premissas'!E81</f>
        <v/>
      </c>
    </row>
    <row r="80" ht="30" customHeight="1">
      <c r="A80" s="15" t="n"/>
      <c r="B80" s="15" t="n"/>
      <c r="C80" s="15" t="n"/>
      <c r="D80" s="15" t="n"/>
      <c r="E80" s="15" t="n"/>
      <c r="F80" s="15" t="n"/>
      <c r="G80" s="16">
        <f>IF(OR(A80="",B80=""),"",IF(F80&lt;&gt;"Disponível","Não disponível",IF(COUNTIFS('Cessões'!$A$4:$A$103,A80,'Cessões'!$B$4:$B$103,B80,'Cessões'!$J$4:$J$103,"Ativa")&gt;1,"Conferir conflito",IF(COUNTIFS('Cessões'!$A$4:$A$103,A80,'Cessões'!$B$4:$B$103,B80,'Cessões'!$J$4:$J$103,"Ativa")=1,"Em uso","Livre"))))</f>
        <v/>
      </c>
      <c r="H80" s="15" t="n"/>
      <c r="J80">
        <f>'Premissas'!D82</f>
        <v/>
      </c>
      <c r="K80">
        <f>'Premissas'!E82</f>
        <v/>
      </c>
    </row>
    <row r="81" ht="30" customHeight="1">
      <c r="A81" s="15" t="n"/>
      <c r="B81" s="15" t="n"/>
      <c r="C81" s="15" t="n"/>
      <c r="D81" s="15" t="n"/>
      <c r="E81" s="15" t="n"/>
      <c r="F81" s="15" t="n"/>
      <c r="G81" s="17">
        <f>IF(OR(A81="",B81=""),"",IF(F81&lt;&gt;"Disponível","Não disponível",IF(COUNTIFS('Cessões'!$A$4:$A$103,A81,'Cessões'!$B$4:$B$103,B81,'Cessões'!$J$4:$J$103,"Ativa")&gt;1,"Conferir conflito",IF(COUNTIFS('Cessões'!$A$4:$A$103,A81,'Cessões'!$B$4:$B$103,B81,'Cessões'!$J$4:$J$103,"Ativa")=1,"Em uso","Livre"))))</f>
        <v/>
      </c>
      <c r="H81" s="15" t="n"/>
      <c r="J81">
        <f>'Premissas'!D83</f>
        <v/>
      </c>
      <c r="K81">
        <f>'Premissas'!E83</f>
        <v/>
      </c>
    </row>
    <row r="82" ht="30" customHeight="1">
      <c r="A82" s="15" t="n"/>
      <c r="B82" s="15" t="n"/>
      <c r="C82" s="15" t="n"/>
      <c r="D82" s="15" t="n"/>
      <c r="E82" s="15" t="n"/>
      <c r="F82" s="15" t="n"/>
      <c r="G82" s="16">
        <f>IF(OR(A82="",B82=""),"",IF(F82&lt;&gt;"Disponível","Não disponível",IF(COUNTIFS('Cessões'!$A$4:$A$103,A82,'Cessões'!$B$4:$B$103,B82,'Cessões'!$J$4:$J$103,"Ativa")&gt;1,"Conferir conflito",IF(COUNTIFS('Cessões'!$A$4:$A$103,A82,'Cessões'!$B$4:$B$103,B82,'Cessões'!$J$4:$J$103,"Ativa")=1,"Em uso","Livre"))))</f>
        <v/>
      </c>
      <c r="H82" s="15" t="n"/>
      <c r="J82">
        <f>'Premissas'!D84</f>
        <v/>
      </c>
      <c r="K82">
        <f>'Premissas'!E84</f>
        <v/>
      </c>
    </row>
    <row r="83" ht="30" customHeight="1">
      <c r="A83" s="15" t="n"/>
      <c r="B83" s="15" t="n"/>
      <c r="C83" s="15" t="n"/>
      <c r="D83" s="15" t="n"/>
      <c r="E83" s="15" t="n"/>
      <c r="F83" s="15" t="n"/>
      <c r="G83" s="17">
        <f>IF(OR(A83="",B83=""),"",IF(F83&lt;&gt;"Disponível","Não disponível",IF(COUNTIFS('Cessões'!$A$4:$A$103,A83,'Cessões'!$B$4:$B$103,B83,'Cessões'!$J$4:$J$103,"Ativa")&gt;1,"Conferir conflito",IF(COUNTIFS('Cessões'!$A$4:$A$103,A83,'Cessões'!$B$4:$B$103,B83,'Cessões'!$J$4:$J$103,"Ativa")=1,"Em uso","Livre"))))</f>
        <v/>
      </c>
      <c r="H83" s="15" t="n"/>
      <c r="J83">
        <f>'Premissas'!D85</f>
        <v/>
      </c>
      <c r="K83">
        <f>'Premissas'!E85</f>
        <v/>
      </c>
    </row>
    <row r="84" ht="30" customHeight="1">
      <c r="A84" s="15" t="n"/>
      <c r="B84" s="15" t="n"/>
      <c r="C84" s="15" t="n"/>
      <c r="D84" s="15" t="n"/>
      <c r="E84" s="15" t="n"/>
      <c r="F84" s="15" t="n"/>
      <c r="G84" s="16">
        <f>IF(OR(A84="",B84=""),"",IF(F84&lt;&gt;"Disponível","Não disponível",IF(COUNTIFS('Cessões'!$A$4:$A$103,A84,'Cessões'!$B$4:$B$103,B84,'Cessões'!$J$4:$J$103,"Ativa")&gt;1,"Conferir conflito",IF(COUNTIFS('Cessões'!$A$4:$A$103,A84,'Cessões'!$B$4:$B$103,B84,'Cessões'!$J$4:$J$103,"Ativa")=1,"Em uso","Livre"))))</f>
        <v/>
      </c>
      <c r="H84" s="15" t="n"/>
      <c r="J84">
        <f>'Premissas'!D86</f>
        <v/>
      </c>
      <c r="K84">
        <f>'Premissas'!E86</f>
        <v/>
      </c>
    </row>
    <row r="85" ht="30" customHeight="1">
      <c r="A85" s="15" t="n"/>
      <c r="B85" s="15" t="n"/>
      <c r="C85" s="15" t="n"/>
      <c r="D85" s="15" t="n"/>
      <c r="E85" s="15" t="n"/>
      <c r="F85" s="15" t="n"/>
      <c r="G85" s="17">
        <f>IF(OR(A85="",B85=""),"",IF(F85&lt;&gt;"Disponível","Não disponível",IF(COUNTIFS('Cessões'!$A$4:$A$103,A85,'Cessões'!$B$4:$B$103,B85,'Cessões'!$J$4:$J$103,"Ativa")&gt;1,"Conferir conflito",IF(COUNTIFS('Cessões'!$A$4:$A$103,A85,'Cessões'!$B$4:$B$103,B85,'Cessões'!$J$4:$J$103,"Ativa")=1,"Em uso","Livre"))))</f>
        <v/>
      </c>
      <c r="H85" s="15" t="n"/>
      <c r="J85">
        <f>'Premissas'!D87</f>
        <v/>
      </c>
      <c r="K85">
        <f>'Premissas'!E87</f>
        <v/>
      </c>
    </row>
    <row r="86" ht="30" customHeight="1">
      <c r="A86" s="15" t="n"/>
      <c r="B86" s="15" t="n"/>
      <c r="C86" s="15" t="n"/>
      <c r="D86" s="15" t="n"/>
      <c r="E86" s="15" t="n"/>
      <c r="F86" s="15" t="n"/>
      <c r="G86" s="16">
        <f>IF(OR(A86="",B86=""),"",IF(F86&lt;&gt;"Disponível","Não disponível",IF(COUNTIFS('Cessões'!$A$4:$A$103,A86,'Cessões'!$B$4:$B$103,B86,'Cessões'!$J$4:$J$103,"Ativa")&gt;1,"Conferir conflito",IF(COUNTIFS('Cessões'!$A$4:$A$103,A86,'Cessões'!$B$4:$B$103,B86,'Cessões'!$J$4:$J$103,"Ativa")=1,"Em uso","Livre"))))</f>
        <v/>
      </c>
      <c r="H86" s="15" t="n"/>
      <c r="J86">
        <f>'Premissas'!D88</f>
        <v/>
      </c>
      <c r="K86">
        <f>'Premissas'!E88</f>
        <v/>
      </c>
    </row>
    <row r="87" ht="30" customHeight="1">
      <c r="A87" s="15" t="n"/>
      <c r="B87" s="15" t="n"/>
      <c r="C87" s="15" t="n"/>
      <c r="D87" s="15" t="n"/>
      <c r="E87" s="15" t="n"/>
      <c r="F87" s="15" t="n"/>
      <c r="G87" s="17">
        <f>IF(OR(A87="",B87=""),"",IF(F87&lt;&gt;"Disponível","Não disponível",IF(COUNTIFS('Cessões'!$A$4:$A$103,A87,'Cessões'!$B$4:$B$103,B87,'Cessões'!$J$4:$J$103,"Ativa")&gt;1,"Conferir conflito",IF(COUNTIFS('Cessões'!$A$4:$A$103,A87,'Cessões'!$B$4:$B$103,B87,'Cessões'!$J$4:$J$103,"Ativa")=1,"Em uso","Livre"))))</f>
        <v/>
      </c>
      <c r="H87" s="15" t="n"/>
      <c r="J87">
        <f>'Premissas'!D89</f>
        <v/>
      </c>
      <c r="K87">
        <f>'Premissas'!E89</f>
        <v/>
      </c>
    </row>
    <row r="88" ht="30" customHeight="1">
      <c r="A88" s="15" t="n"/>
      <c r="B88" s="15" t="n"/>
      <c r="C88" s="15" t="n"/>
      <c r="D88" s="15" t="n"/>
      <c r="E88" s="15" t="n"/>
      <c r="F88" s="15" t="n"/>
      <c r="G88" s="16">
        <f>IF(OR(A88="",B88=""),"",IF(F88&lt;&gt;"Disponível","Não disponível",IF(COUNTIFS('Cessões'!$A$4:$A$103,A88,'Cessões'!$B$4:$B$103,B88,'Cessões'!$J$4:$J$103,"Ativa")&gt;1,"Conferir conflito",IF(COUNTIFS('Cessões'!$A$4:$A$103,A88,'Cessões'!$B$4:$B$103,B88,'Cessões'!$J$4:$J$103,"Ativa")=1,"Em uso","Livre"))))</f>
        <v/>
      </c>
      <c r="H88" s="15" t="n"/>
      <c r="J88">
        <f>'Premissas'!D90</f>
        <v/>
      </c>
      <c r="K88">
        <f>'Premissas'!E90</f>
        <v/>
      </c>
    </row>
    <row r="89" ht="30" customHeight="1">
      <c r="A89" s="15" t="n"/>
      <c r="B89" s="15" t="n"/>
      <c r="C89" s="15" t="n"/>
      <c r="D89" s="15" t="n"/>
      <c r="E89" s="15" t="n"/>
      <c r="F89" s="15" t="n"/>
      <c r="G89" s="17">
        <f>IF(OR(A89="",B89=""),"",IF(F89&lt;&gt;"Disponível","Não disponível",IF(COUNTIFS('Cessões'!$A$4:$A$103,A89,'Cessões'!$B$4:$B$103,B89,'Cessões'!$J$4:$J$103,"Ativa")&gt;1,"Conferir conflito",IF(COUNTIFS('Cessões'!$A$4:$A$103,A89,'Cessões'!$B$4:$B$103,B89,'Cessões'!$J$4:$J$103,"Ativa")=1,"Em uso","Livre"))))</f>
        <v/>
      </c>
      <c r="H89" s="15" t="n"/>
      <c r="J89">
        <f>'Premissas'!D91</f>
        <v/>
      </c>
      <c r="K89">
        <f>'Premissas'!E91</f>
        <v/>
      </c>
    </row>
    <row r="90" ht="30" customHeight="1">
      <c r="A90" s="15" t="n"/>
      <c r="B90" s="15" t="n"/>
      <c r="C90" s="15" t="n"/>
      <c r="D90" s="15" t="n"/>
      <c r="E90" s="15" t="n"/>
      <c r="F90" s="15" t="n"/>
      <c r="G90" s="16">
        <f>IF(OR(A90="",B90=""),"",IF(F90&lt;&gt;"Disponível","Não disponível",IF(COUNTIFS('Cessões'!$A$4:$A$103,A90,'Cessões'!$B$4:$B$103,B90,'Cessões'!$J$4:$J$103,"Ativa")&gt;1,"Conferir conflito",IF(COUNTIFS('Cessões'!$A$4:$A$103,A90,'Cessões'!$B$4:$B$103,B90,'Cessões'!$J$4:$J$103,"Ativa")=1,"Em uso","Livre"))))</f>
        <v/>
      </c>
      <c r="H90" s="15" t="n"/>
      <c r="J90">
        <f>'Premissas'!D92</f>
        <v/>
      </c>
      <c r="K90">
        <f>'Premissas'!E92</f>
        <v/>
      </c>
    </row>
    <row r="91" ht="30" customHeight="1">
      <c r="A91" s="15" t="n"/>
      <c r="B91" s="15" t="n"/>
      <c r="C91" s="15" t="n"/>
      <c r="D91" s="15" t="n"/>
      <c r="E91" s="15" t="n"/>
      <c r="F91" s="15" t="n"/>
      <c r="G91" s="17">
        <f>IF(OR(A91="",B91=""),"",IF(F91&lt;&gt;"Disponível","Não disponível",IF(COUNTIFS('Cessões'!$A$4:$A$103,A91,'Cessões'!$B$4:$B$103,B91,'Cessões'!$J$4:$J$103,"Ativa")&gt;1,"Conferir conflito",IF(COUNTIFS('Cessões'!$A$4:$A$103,A91,'Cessões'!$B$4:$B$103,B91,'Cessões'!$J$4:$J$103,"Ativa")=1,"Em uso","Livre"))))</f>
        <v/>
      </c>
      <c r="H91" s="15" t="n"/>
      <c r="J91">
        <f>'Premissas'!D93</f>
        <v/>
      </c>
      <c r="K91">
        <f>'Premissas'!E93</f>
        <v/>
      </c>
    </row>
    <row r="92" ht="30" customHeight="1">
      <c r="A92" s="15" t="n"/>
      <c r="B92" s="15" t="n"/>
      <c r="C92" s="15" t="n"/>
      <c r="D92" s="15" t="n"/>
      <c r="E92" s="15" t="n"/>
      <c r="F92" s="15" t="n"/>
      <c r="G92" s="16">
        <f>IF(OR(A92="",B92=""),"",IF(F92&lt;&gt;"Disponível","Não disponível",IF(COUNTIFS('Cessões'!$A$4:$A$103,A92,'Cessões'!$B$4:$B$103,B92,'Cessões'!$J$4:$J$103,"Ativa")&gt;1,"Conferir conflito",IF(COUNTIFS('Cessões'!$A$4:$A$103,A92,'Cessões'!$B$4:$B$103,B92,'Cessões'!$J$4:$J$103,"Ativa")=1,"Em uso","Livre"))))</f>
        <v/>
      </c>
      <c r="H92" s="15" t="n"/>
      <c r="J92">
        <f>'Premissas'!D94</f>
        <v/>
      </c>
      <c r="K92">
        <f>'Premissas'!E94</f>
        <v/>
      </c>
    </row>
    <row r="93" ht="30" customHeight="1">
      <c r="A93" s="15" t="n"/>
      <c r="B93" s="15" t="n"/>
      <c r="C93" s="15" t="n"/>
      <c r="D93" s="15" t="n"/>
      <c r="E93" s="15" t="n"/>
      <c r="F93" s="15" t="n"/>
      <c r="G93" s="17">
        <f>IF(OR(A93="",B93=""),"",IF(F93&lt;&gt;"Disponível","Não disponível",IF(COUNTIFS('Cessões'!$A$4:$A$103,A93,'Cessões'!$B$4:$B$103,B93,'Cessões'!$J$4:$J$103,"Ativa")&gt;1,"Conferir conflito",IF(COUNTIFS('Cessões'!$A$4:$A$103,A93,'Cessões'!$B$4:$B$103,B93,'Cessões'!$J$4:$J$103,"Ativa")=1,"Em uso","Livre"))))</f>
        <v/>
      </c>
      <c r="H93" s="15" t="n"/>
      <c r="J93">
        <f>'Premissas'!D95</f>
        <v/>
      </c>
      <c r="K93">
        <f>'Premissas'!E95</f>
        <v/>
      </c>
    </row>
    <row r="94" ht="30" customHeight="1">
      <c r="A94" s="15" t="n"/>
      <c r="B94" s="15" t="n"/>
      <c r="C94" s="15" t="n"/>
      <c r="D94" s="15" t="n"/>
      <c r="E94" s="15" t="n"/>
      <c r="F94" s="15" t="n"/>
      <c r="G94" s="16">
        <f>IF(OR(A94="",B94=""),"",IF(F94&lt;&gt;"Disponível","Não disponível",IF(COUNTIFS('Cessões'!$A$4:$A$103,A94,'Cessões'!$B$4:$B$103,B94,'Cessões'!$J$4:$J$103,"Ativa")&gt;1,"Conferir conflito",IF(COUNTIFS('Cessões'!$A$4:$A$103,A94,'Cessões'!$B$4:$B$103,B94,'Cessões'!$J$4:$J$103,"Ativa")=1,"Em uso","Livre"))))</f>
        <v/>
      </c>
      <c r="H94" s="15" t="n"/>
      <c r="J94">
        <f>'Premissas'!D96</f>
        <v/>
      </c>
      <c r="K94">
        <f>'Premissas'!E96</f>
        <v/>
      </c>
    </row>
    <row r="95" ht="30" customHeight="1">
      <c r="A95" s="15" t="n"/>
      <c r="B95" s="15" t="n"/>
      <c r="C95" s="15" t="n"/>
      <c r="D95" s="15" t="n"/>
      <c r="E95" s="15" t="n"/>
      <c r="F95" s="15" t="n"/>
      <c r="G95" s="17">
        <f>IF(OR(A95="",B95=""),"",IF(F95&lt;&gt;"Disponível","Não disponível",IF(COUNTIFS('Cessões'!$A$4:$A$103,A95,'Cessões'!$B$4:$B$103,B95,'Cessões'!$J$4:$J$103,"Ativa")&gt;1,"Conferir conflito",IF(COUNTIFS('Cessões'!$A$4:$A$103,A95,'Cessões'!$B$4:$B$103,B95,'Cessões'!$J$4:$J$103,"Ativa")=1,"Em uso","Livre"))))</f>
        <v/>
      </c>
      <c r="H95" s="15" t="n"/>
      <c r="J95">
        <f>'Premissas'!D97</f>
        <v/>
      </c>
      <c r="K95">
        <f>'Premissas'!E97</f>
        <v/>
      </c>
    </row>
    <row r="96" ht="30" customHeight="1">
      <c r="A96" s="15" t="n"/>
      <c r="B96" s="15" t="n"/>
      <c r="C96" s="15" t="n"/>
      <c r="D96" s="15" t="n"/>
      <c r="E96" s="15" t="n"/>
      <c r="F96" s="15" t="n"/>
      <c r="G96" s="16">
        <f>IF(OR(A96="",B96=""),"",IF(F96&lt;&gt;"Disponível","Não disponível",IF(COUNTIFS('Cessões'!$A$4:$A$103,A96,'Cessões'!$B$4:$B$103,B96,'Cessões'!$J$4:$J$103,"Ativa")&gt;1,"Conferir conflito",IF(COUNTIFS('Cessões'!$A$4:$A$103,A96,'Cessões'!$B$4:$B$103,B96,'Cessões'!$J$4:$J$103,"Ativa")=1,"Em uso","Livre"))))</f>
        <v/>
      </c>
      <c r="H96" s="15" t="n"/>
      <c r="J96">
        <f>'Premissas'!D98</f>
        <v/>
      </c>
      <c r="K96">
        <f>'Premissas'!E98</f>
        <v/>
      </c>
    </row>
    <row r="97" ht="30" customHeight="1">
      <c r="A97" s="15" t="n"/>
      <c r="B97" s="15" t="n"/>
      <c r="C97" s="15" t="n"/>
      <c r="D97" s="15" t="n"/>
      <c r="E97" s="15" t="n"/>
      <c r="F97" s="15" t="n"/>
      <c r="G97" s="17">
        <f>IF(OR(A97="",B97=""),"",IF(F97&lt;&gt;"Disponível","Não disponível",IF(COUNTIFS('Cessões'!$A$4:$A$103,A97,'Cessões'!$B$4:$B$103,B97,'Cessões'!$J$4:$J$103,"Ativa")&gt;1,"Conferir conflito",IF(COUNTIFS('Cessões'!$A$4:$A$103,A97,'Cessões'!$B$4:$B$103,B97,'Cessões'!$J$4:$J$103,"Ativa")=1,"Em uso","Livre"))))</f>
        <v/>
      </c>
      <c r="H97" s="15" t="n"/>
      <c r="J97">
        <f>'Premissas'!D99</f>
        <v/>
      </c>
      <c r="K97">
        <f>'Premissas'!E99</f>
        <v/>
      </c>
    </row>
    <row r="98" ht="30" customHeight="1">
      <c r="A98" s="15" t="n"/>
      <c r="B98" s="15" t="n"/>
      <c r="C98" s="15" t="n"/>
      <c r="D98" s="15" t="n"/>
      <c r="E98" s="15" t="n"/>
      <c r="F98" s="15" t="n"/>
      <c r="G98" s="16">
        <f>IF(OR(A98="",B98=""),"",IF(F98&lt;&gt;"Disponível","Não disponível",IF(COUNTIFS('Cessões'!$A$4:$A$103,A98,'Cessões'!$B$4:$B$103,B98,'Cessões'!$J$4:$J$103,"Ativa")&gt;1,"Conferir conflito",IF(COUNTIFS('Cessões'!$A$4:$A$103,A98,'Cessões'!$B$4:$B$103,B98,'Cessões'!$J$4:$J$103,"Ativa")=1,"Em uso","Livre"))))</f>
        <v/>
      </c>
      <c r="H98" s="15" t="n"/>
      <c r="J98">
        <f>'Premissas'!D100</f>
        <v/>
      </c>
      <c r="K98">
        <f>'Premissas'!E100</f>
        <v/>
      </c>
    </row>
    <row r="99" ht="30" customHeight="1">
      <c r="A99" s="15" t="n"/>
      <c r="B99" s="15" t="n"/>
      <c r="C99" s="15" t="n"/>
      <c r="D99" s="15" t="n"/>
      <c r="E99" s="15" t="n"/>
      <c r="F99" s="15" t="n"/>
      <c r="G99" s="17">
        <f>IF(OR(A99="",B99=""),"",IF(F99&lt;&gt;"Disponível","Não disponível",IF(COUNTIFS('Cessões'!$A$4:$A$103,A99,'Cessões'!$B$4:$B$103,B99,'Cessões'!$J$4:$J$103,"Ativa")&gt;1,"Conferir conflito",IF(COUNTIFS('Cessões'!$A$4:$A$103,A99,'Cessões'!$B$4:$B$103,B99,'Cessões'!$J$4:$J$103,"Ativa")=1,"Em uso","Livre"))))</f>
        <v/>
      </c>
      <c r="H99" s="15" t="n"/>
      <c r="J99">
        <f>'Premissas'!D101</f>
        <v/>
      </c>
      <c r="K99">
        <f>'Premissas'!E101</f>
        <v/>
      </c>
    </row>
    <row r="100" ht="30" customHeight="1">
      <c r="A100" s="15" t="n"/>
      <c r="B100" s="15" t="n"/>
      <c r="C100" s="15" t="n"/>
      <c r="D100" s="15" t="n"/>
      <c r="E100" s="15" t="n"/>
      <c r="F100" s="15" t="n"/>
      <c r="G100" s="16">
        <f>IF(OR(A100="",B100=""),"",IF(F100&lt;&gt;"Disponível","Não disponível",IF(COUNTIFS('Cessões'!$A$4:$A$103,A100,'Cessões'!$B$4:$B$103,B100,'Cessões'!$J$4:$J$103,"Ativa")&gt;1,"Conferir conflito",IF(COUNTIFS('Cessões'!$A$4:$A$103,A100,'Cessões'!$B$4:$B$103,B100,'Cessões'!$J$4:$J$103,"Ativa")=1,"Em uso","Livre"))))</f>
        <v/>
      </c>
      <c r="H100" s="15" t="n"/>
      <c r="J100">
        <f>'Premissas'!D102</f>
        <v/>
      </c>
      <c r="K100">
        <f>'Premissas'!E102</f>
        <v/>
      </c>
    </row>
    <row r="101" ht="30" customHeight="1">
      <c r="A101" s="15" t="n"/>
      <c r="B101" s="15" t="n"/>
      <c r="C101" s="15" t="n"/>
      <c r="D101" s="15" t="n"/>
      <c r="E101" s="15" t="n"/>
      <c r="F101" s="15" t="n"/>
      <c r="G101" s="17">
        <f>IF(OR(A101="",B101=""),"",IF(F101&lt;&gt;"Disponível","Não disponível",IF(COUNTIFS('Cessões'!$A$4:$A$103,A101,'Cessões'!$B$4:$B$103,B101,'Cessões'!$J$4:$J$103,"Ativa")&gt;1,"Conferir conflito",IF(COUNTIFS('Cessões'!$A$4:$A$103,A101,'Cessões'!$B$4:$B$103,B101,'Cessões'!$J$4:$J$103,"Ativa")=1,"Em uso","Livre"))))</f>
        <v/>
      </c>
      <c r="H101" s="15" t="n"/>
      <c r="J101">
        <f>'Premissas'!D103</f>
        <v/>
      </c>
      <c r="K101">
        <f>'Premissas'!E103</f>
        <v/>
      </c>
    </row>
    <row r="102" ht="30" customHeight="1">
      <c r="A102" s="15" t="n"/>
      <c r="B102" s="15" t="n"/>
      <c r="C102" s="15" t="n"/>
      <c r="D102" s="15" t="n"/>
      <c r="E102" s="15" t="n"/>
      <c r="F102" s="15" t="n"/>
      <c r="G102" s="16">
        <f>IF(OR(A102="",B102=""),"",IF(F102&lt;&gt;"Disponível","Não disponível",IF(COUNTIFS('Cessões'!$A$4:$A$103,A102,'Cessões'!$B$4:$B$103,B102,'Cessões'!$J$4:$J$103,"Ativa")&gt;1,"Conferir conflito",IF(COUNTIFS('Cessões'!$A$4:$A$103,A102,'Cessões'!$B$4:$B$103,B102,'Cessões'!$J$4:$J$103,"Ativa")=1,"Em uso","Livre"))))</f>
        <v/>
      </c>
      <c r="H102" s="15" t="n"/>
      <c r="J102">
        <f>'Premissas'!D104</f>
        <v/>
      </c>
      <c r="K102">
        <f>'Premissas'!E104</f>
        <v/>
      </c>
    </row>
    <row r="103" ht="30" customHeight="1">
      <c r="A103" s="15" t="n"/>
      <c r="B103" s="15" t="n"/>
      <c r="C103" s="15" t="n"/>
      <c r="D103" s="15" t="n"/>
      <c r="E103" s="15" t="n"/>
      <c r="F103" s="15" t="n"/>
      <c r="G103" s="17">
        <f>IF(OR(A103="",B103=""),"",IF(F103&lt;&gt;"Disponível","Não disponível",IF(COUNTIFS('Cessões'!$A$4:$A$103,A103,'Cessões'!$B$4:$B$103,B103,'Cessões'!$J$4:$J$103,"Ativa")&gt;1,"Conferir conflito",IF(COUNTIFS('Cessões'!$A$4:$A$103,A103,'Cessões'!$B$4:$B$103,B103,'Cessões'!$J$4:$J$103,"Ativa")=1,"Em uso","Livre"))))</f>
        <v/>
      </c>
      <c r="H103" s="15" t="n"/>
      <c r="J103">
        <f>'Premissas'!D105</f>
        <v/>
      </c>
      <c r="K103">
        <f>'Premissas'!E105</f>
        <v/>
      </c>
    </row>
  </sheetData>
  <autoFilter ref="A3:H103"/>
  <mergeCells count="1">
    <mergeCell ref="A1:H1"/>
  </mergeCells>
  <conditionalFormatting sqref="G4:G103">
    <cfRule type="expression" priority="1" dxfId="0">
      <formula>$G4="Livre"</formula>
    </cfRule>
    <cfRule type="expression" priority="2" dxfId="2">
      <formula>$G4="Em uso"</formula>
    </cfRule>
    <cfRule type="expression" priority="3" dxfId="1">
      <formula>OR($G4="Não disponível",$G4="Conferir conflito")</formula>
    </cfRule>
  </conditionalFormatting>
  <dataValidations count="2">
    <dataValidation sqref="E4:E103" showDropDown="0" showInputMessage="1" showErrorMessage="1" allowBlank="0" errorTitle="Tipo inválido" error="Selecione um tipo disponível na lista." promptTitle="Tipo da vaga" prompt="Escolha o tipo de vaga." type="list">
      <formula1>$J$2:$J$5</formula1>
    </dataValidation>
    <dataValidation sqref="F4:F103" showDropDown="0" showInputMessage="0" showErrorMessage="1" allowBlank="0" errorTitle="Situação inválida" error="Selecione uma situação disponível na lista." type="list">
      <formula1>$K$2:$K$4</formula1>
    </dataValidation>
  </dataValidation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tabColor rgb="00D7A52E"/>
    <outlinePr summaryBelow="1" summaryRight="1"/>
    <pageSetUpPr fitToPage="1"/>
  </sheetPr>
  <dimension ref="A1:N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8" customWidth="1" min="3" max="3"/>
    <col width="18" customWidth="1" min="4" max="4"/>
    <col width="24" customWidth="1" min="5" max="5"/>
    <col width="13" customWidth="1" min="6" max="6"/>
    <col width="13" customWidth="1" min="7" max="7"/>
    <col width="16" customWidth="1" min="8" max="8"/>
    <col width="14" customWidth="1" min="9" max="9"/>
    <col width="20" customWidth="1" min="10" max="10"/>
    <col width="28" customWidth="1" min="11" max="11"/>
    <col width="42" customWidth="1" min="12" max="12"/>
    <col hidden="1" width="13" customWidth="1" min="14" max="14"/>
  </cols>
  <sheetData>
    <row r="1" ht="28" customHeight="1">
      <c r="A1" s="1" t="inlineStr">
        <is>
          <t>Cessões e períodos de uso</t>
        </is>
      </c>
    </row>
    <row r="2">
      <c r="N2">
        <f>'Premissas'!$B$7</f>
        <v/>
      </c>
    </row>
    <row r="3" ht="32" customHeight="1">
      <c r="A3" s="3" t="inlineStr">
        <is>
          <t>Condomínio</t>
        </is>
      </c>
      <c r="B3" s="3" t="inlineStr">
        <is>
          <t>Vaga</t>
        </is>
      </c>
      <c r="C3" s="3" t="inlineStr">
        <is>
          <t>Unidade cedente</t>
        </is>
      </c>
      <c r="D3" s="3" t="inlineStr">
        <is>
          <t>Unidade usuária</t>
        </is>
      </c>
      <c r="E3" s="3" t="inlineStr">
        <is>
          <t>Responsável pelo uso</t>
        </is>
      </c>
      <c r="F3" s="3" t="inlineStr">
        <is>
          <t>Início</t>
        </is>
      </c>
      <c r="G3" s="3" t="inlineStr">
        <is>
          <t>Fim</t>
        </is>
      </c>
      <c r="H3" s="3" t="inlineStr">
        <is>
          <t>Valor mensal</t>
        </is>
      </c>
      <c r="I3" s="3" t="inlineStr">
        <is>
          <t>Vencimento</t>
        </is>
      </c>
      <c r="J3" s="3" t="inlineStr">
        <is>
          <t>Situação do período</t>
        </is>
      </c>
      <c r="K3" s="3" t="inlineStr">
        <is>
          <t>Conferência</t>
        </is>
      </c>
      <c r="L3" s="3" t="inlineStr">
        <is>
          <t>Observações</t>
        </is>
      </c>
      <c r="N3">
        <f>'Premissas'!$B$8</f>
        <v/>
      </c>
    </row>
    <row r="4" ht="30" customHeight="1">
      <c r="A4" s="15" t="inlineStr">
        <is>
          <t>Condomínio Fictício Ipê Azul</t>
        </is>
      </c>
      <c r="B4" s="15" t="inlineStr">
        <is>
          <t>V-01</t>
        </is>
      </c>
      <c r="C4" s="15" t="inlineStr">
        <is>
          <t>Apto 101</t>
        </is>
      </c>
      <c r="D4" s="15" t="inlineStr">
        <is>
          <t>Apto 201</t>
        </is>
      </c>
      <c r="E4" s="15" t="inlineStr">
        <is>
          <t>Usuário Fictício 01</t>
        </is>
      </c>
      <c r="F4" s="25" t="n">
        <v>46254</v>
      </c>
      <c r="G4" s="25" t="n">
        <v>46344</v>
      </c>
      <c r="H4" s="26" t="n">
        <v>450</v>
      </c>
      <c r="I4" s="25" t="n">
        <v>46294</v>
      </c>
      <c r="J4" s="16">
        <f>IF(OR(A4="",B4="",F4="",G4=""),"",IFERROR(IF(G4&lt;F4,"Revisar período",IF('Premissas'!$B$4&lt;F4,"Programada",IF('Premissas'!$B$4&gt;G4,"Encerrada","Ativa"))),"Revisar dados"))</f>
        <v/>
      </c>
      <c r="K4" s="16">
        <f>IF(OR(A4="",B4=""),"",IFERROR(IF(OR(F4="",G4=""),"Conferir período",IF(G4&lt;F4,"Conferir período",IF(COUNTIFS(Vagas!$A$4:$A$103,A4,Vagas!$B$4:$B$103,B4)=0,"Vaga não cadastrada",IF(COUNTIFS(Vagas!$A$4:$A$103,A4,Vagas!$B$4:$B$103,B4,Vagas!$C$4:$C$103,C4)=0,"Conferir unidade cedente",IF(COUNTIFS(Vagas!$A$4:$A$103,A4,Vagas!$B$4:$B$103,B4,Vagas!$F$4:$F$103,"Disponível")=0,"Conferir situação da vaga",IF(COUNTIFS($A$4:$A$103,A4,$B$4:$B$103,B4,$F$4:$F$103,"&lt;="&amp;G4,$G$4:$G$103,"&gt;="&amp;F4)&gt;1,"Conferir sobreposição",IF(AND(H4&lt;&gt;"",'Premissas'!$B$6&lt;&gt;"",H4&gt;'Premissas'!$B$6),"Conferir valor","OK"))))))),"Conferir dados"))</f>
        <v/>
      </c>
      <c r="L4" s="15" t="inlineStr">
        <is>
          <t>Cessão fictícia em andamento.</t>
        </is>
      </c>
      <c r="N4">
        <f>'Premissas'!$B$4</f>
        <v/>
      </c>
    </row>
    <row r="5" ht="30" customHeight="1">
      <c r="A5" s="15" t="inlineStr">
        <is>
          <t>Condomínio Fictício Ipê Azul</t>
        </is>
      </c>
      <c r="B5" s="15" t="inlineStr">
        <is>
          <t>V-02</t>
        </is>
      </c>
      <c r="C5" s="15" t="inlineStr">
        <is>
          <t>Apto 102</t>
        </is>
      </c>
      <c r="D5" s="15" t="inlineStr">
        <is>
          <t>Apto 202</t>
        </is>
      </c>
      <c r="E5" s="15" t="inlineStr">
        <is>
          <t>Usuária Fictícia 02</t>
        </is>
      </c>
      <c r="F5" s="25" t="n">
        <v>46264</v>
      </c>
      <c r="G5" s="25" t="n">
        <v>46309</v>
      </c>
      <c r="H5" s="26" t="n">
        <v>500</v>
      </c>
      <c r="I5" s="25" t="n">
        <v>46289</v>
      </c>
      <c r="J5" s="17">
        <f>IF(OR(A5="",B5="",F5="",G5=""),"",IFERROR(IF(G5&lt;F5,"Revisar período",IF('Premissas'!$B$4&lt;F5,"Programada",IF('Premissas'!$B$4&gt;G5,"Encerrada","Ativa"))),"Revisar dados"))</f>
        <v/>
      </c>
      <c r="K5" s="17">
        <f>IF(OR(A5="",B5=""),"",IFERROR(IF(OR(F5="",G5=""),"Conferir período",IF(G5&lt;F5,"Conferir período",IF(COUNTIFS(Vagas!$A$4:$A$103,A5,Vagas!$B$4:$B$103,B5)=0,"Vaga não cadastrada",IF(COUNTIFS(Vagas!$A$4:$A$103,A5,Vagas!$B$4:$B$103,B5,Vagas!$C$4:$C$103,C5)=0,"Conferir unidade cedente",IF(COUNTIFS(Vagas!$A$4:$A$103,A5,Vagas!$B$4:$B$103,B5,Vagas!$F$4:$F$103,"Disponível")=0,"Conferir situação da vaga",IF(COUNTIFS($A$4:$A$103,A5,$B$4:$B$103,B5,$F$4:$F$103,"&lt;="&amp;G5,$G$4:$G$103,"&gt;="&amp;F5)&gt;1,"Conferir sobreposição",IF(AND(H5&lt;&gt;"",'Premissas'!$B$6&lt;&gt;"",H5&gt;'Premissas'!$B$6),"Conferir valor","OK"))))))),"Conferir dados"))</f>
        <v/>
      </c>
      <c r="L5" s="15" t="inlineStr">
        <is>
          <t>Primeiro período fictício da vaga.</t>
        </is>
      </c>
      <c r="N5">
        <f>'Premissas'!$B$5</f>
        <v/>
      </c>
    </row>
    <row r="6" ht="30" customHeight="1">
      <c r="A6" s="15" t="inlineStr">
        <is>
          <t>Condomínio Fictício Ipê Azul</t>
        </is>
      </c>
      <c r="B6" s="15" t="inlineStr">
        <is>
          <t>V-02</t>
        </is>
      </c>
      <c r="C6" s="15" t="inlineStr">
        <is>
          <t>Apto 102</t>
        </is>
      </c>
      <c r="D6" s="15" t="inlineStr">
        <is>
          <t>Apto 203</t>
        </is>
      </c>
      <c r="E6" s="15" t="inlineStr">
        <is>
          <t>Usuário Fictício 03</t>
        </is>
      </c>
      <c r="F6" s="25" t="n">
        <v>46279</v>
      </c>
      <c r="G6" s="25" t="n">
        <v>46299</v>
      </c>
      <c r="H6" s="26" t="n">
        <v>520</v>
      </c>
      <c r="I6" s="25" t="n">
        <v>46296</v>
      </c>
      <c r="J6" s="16">
        <f>IF(OR(A6="",B6="",F6="",G6=""),"",IFERROR(IF(G6&lt;F6,"Revisar período",IF('Premissas'!$B$4&lt;F6,"Programada",IF('Premissas'!$B$4&gt;G6,"Encerrada","Ativa"))),"Revisar dados"))</f>
        <v/>
      </c>
      <c r="K6" s="16">
        <f>IF(OR(A6="",B6=""),"",IFERROR(IF(OR(F6="",G6=""),"Conferir período",IF(G6&lt;F6,"Conferir período",IF(COUNTIFS(Vagas!$A$4:$A$103,A6,Vagas!$B$4:$B$103,B6)=0,"Vaga não cadastrada",IF(COUNTIFS(Vagas!$A$4:$A$103,A6,Vagas!$B$4:$B$103,B6,Vagas!$C$4:$C$103,C6)=0,"Conferir unidade cedente",IF(COUNTIFS(Vagas!$A$4:$A$103,A6,Vagas!$B$4:$B$103,B6,Vagas!$F$4:$F$103,"Disponível")=0,"Conferir situação da vaga",IF(COUNTIFS($A$4:$A$103,A6,$B$4:$B$103,B6,$F$4:$F$103,"&lt;="&amp;G6,$G$4:$G$103,"&gt;="&amp;F6)&gt;1,"Conferir sobreposição",IF(AND(H6&lt;&gt;"",'Premissas'!$B$6&lt;&gt;"",H6&gt;'Premissas'!$B$6),"Conferir valor","OK"))))))),"Conferir dados"))</f>
        <v/>
      </c>
      <c r="L6" s="15" t="inlineStr">
        <is>
          <t>Exemplo intencional de sobreposição.</t>
        </is>
      </c>
      <c r="N6">
        <f>'Premissas'!$B$6</f>
        <v/>
      </c>
    </row>
    <row r="7" ht="30" customHeight="1">
      <c r="A7" s="15" t="inlineStr">
        <is>
          <t>Condomínio Fictício Ipê Azul</t>
        </is>
      </c>
      <c r="B7" s="15" t="inlineStr">
        <is>
          <t>V-03</t>
        </is>
      </c>
      <c r="C7" s="15" t="inlineStr">
        <is>
          <t>Apto 103</t>
        </is>
      </c>
      <c r="D7" s="15" t="inlineStr">
        <is>
          <t>Apto 204</t>
        </is>
      </c>
      <c r="E7" s="15" t="inlineStr">
        <is>
          <t>Usuária Fictícia 04</t>
        </is>
      </c>
      <c r="F7" s="25" t="n">
        <v>46304</v>
      </c>
      <c r="G7" s="25" t="n">
        <v>46364</v>
      </c>
      <c r="H7" s="26" t="n">
        <v>380</v>
      </c>
      <c r="I7" s="25" t="n">
        <v>46309</v>
      </c>
      <c r="J7" s="17">
        <f>IF(OR(A7="",B7="",F7="",G7=""),"",IFERROR(IF(G7&lt;F7,"Revisar período",IF('Premissas'!$B$4&lt;F7,"Programada",IF('Premissas'!$B$4&gt;G7,"Encerrada","Ativa"))),"Revisar dados"))</f>
        <v/>
      </c>
      <c r="K7" s="17">
        <f>IF(OR(A7="",B7=""),"",IFERROR(IF(OR(F7="",G7=""),"Conferir período",IF(G7&lt;F7,"Conferir período",IF(COUNTIFS(Vagas!$A$4:$A$103,A7,Vagas!$B$4:$B$103,B7)=0,"Vaga não cadastrada",IF(COUNTIFS(Vagas!$A$4:$A$103,A7,Vagas!$B$4:$B$103,B7,Vagas!$C$4:$C$103,C7)=0,"Conferir unidade cedente",IF(COUNTIFS(Vagas!$A$4:$A$103,A7,Vagas!$B$4:$B$103,B7,Vagas!$F$4:$F$103,"Disponível")=0,"Conferir situação da vaga",IF(COUNTIFS($A$4:$A$103,A7,$B$4:$B$103,B7,$F$4:$F$103,"&lt;="&amp;G7,$G$4:$G$103,"&gt;="&amp;F7)&gt;1,"Conferir sobreposição",IF(AND(H7&lt;&gt;"",'Premissas'!$B$6&lt;&gt;"",H7&gt;'Premissas'!$B$6),"Conferir valor","OK"))))))),"Conferir dados"))</f>
        <v/>
      </c>
      <c r="L7" s="15" t="inlineStr">
        <is>
          <t>Uso futuro programado.</t>
        </is>
      </c>
    </row>
    <row r="8" ht="30" customHeight="1">
      <c r="A8" s="15" t="inlineStr">
        <is>
          <t>Condomínio Fictício Ipê Azul</t>
        </is>
      </c>
      <c r="B8" s="15" t="inlineStr">
        <is>
          <t>V-04</t>
        </is>
      </c>
      <c r="C8" s="15" t="inlineStr">
        <is>
          <t>Apto 104</t>
        </is>
      </c>
      <c r="D8" s="15" t="inlineStr">
        <is>
          <t>Apto 205</t>
        </is>
      </c>
      <c r="E8" s="15" t="inlineStr">
        <is>
          <t>Usuário Fictício 05</t>
        </is>
      </c>
      <c r="F8" s="25" t="n">
        <v>46104</v>
      </c>
      <c r="G8" s="25" t="n">
        <v>46269</v>
      </c>
      <c r="H8" s="26" t="n">
        <v>400</v>
      </c>
      <c r="I8" s="25" t="n">
        <v>46254</v>
      </c>
      <c r="J8" s="16">
        <f>IF(OR(A8="",B8="",F8="",G8=""),"",IFERROR(IF(G8&lt;F8,"Revisar período",IF('Premissas'!$B$4&lt;F8,"Programada",IF('Premissas'!$B$4&gt;G8,"Encerrada","Ativa"))),"Revisar dados"))</f>
        <v/>
      </c>
      <c r="K8" s="16">
        <f>IF(OR(A8="",B8=""),"",IFERROR(IF(OR(F8="",G8=""),"Conferir período",IF(G8&lt;F8,"Conferir período",IF(COUNTIFS(Vagas!$A$4:$A$103,A8,Vagas!$B$4:$B$103,B8)=0,"Vaga não cadastrada",IF(COUNTIFS(Vagas!$A$4:$A$103,A8,Vagas!$B$4:$B$103,B8,Vagas!$C$4:$C$103,C8)=0,"Conferir unidade cedente",IF(COUNTIFS(Vagas!$A$4:$A$103,A8,Vagas!$B$4:$B$103,B8,Vagas!$F$4:$F$103,"Disponível")=0,"Conferir situação da vaga",IF(COUNTIFS($A$4:$A$103,A8,$B$4:$B$103,B8,$F$4:$F$103,"&lt;="&amp;G8,$G$4:$G$103,"&gt;="&amp;F8)&gt;1,"Conferir sobreposição",IF(AND(H8&lt;&gt;"",'Premissas'!$B$6&lt;&gt;"",H8&gt;'Premissas'!$B$6),"Conferir valor","OK"))))))),"Conferir dados"))</f>
        <v/>
      </c>
      <c r="L8" s="15" t="inlineStr">
        <is>
          <t>Período fictício encerrado.</t>
        </is>
      </c>
    </row>
    <row r="9" ht="30" customHeight="1">
      <c r="A9" s="15" t="inlineStr">
        <is>
          <t>Condomínio Fictício Ipê Azul</t>
        </is>
      </c>
      <c r="B9" s="15" t="inlineStr">
        <is>
          <t>V-05</t>
        </is>
      </c>
      <c r="C9" s="15" t="inlineStr">
        <is>
          <t>Apto 105</t>
        </is>
      </c>
      <c r="D9" s="15" t="inlineStr">
        <is>
          <t>Apto 206</t>
        </is>
      </c>
      <c r="E9" s="15" t="inlineStr">
        <is>
          <t>Usuária Fictícia 06</t>
        </is>
      </c>
      <c r="F9" s="25" t="n">
        <v>46274</v>
      </c>
      <c r="G9" s="25" t="n">
        <v>46324</v>
      </c>
      <c r="H9" s="26" t="n">
        <v>460</v>
      </c>
      <c r="I9" s="25" t="n">
        <v>46291</v>
      </c>
      <c r="J9" s="17">
        <f>IF(OR(A9="",B9="",F9="",G9=""),"",IFERROR(IF(G9&lt;F9,"Revisar período",IF('Premissas'!$B$4&lt;F9,"Programada",IF('Premissas'!$B$4&gt;G9,"Encerrada","Ativa"))),"Revisar dados"))</f>
        <v/>
      </c>
      <c r="K9" s="17">
        <f>IF(OR(A9="",B9=""),"",IFERROR(IF(OR(F9="",G9=""),"Conferir período",IF(G9&lt;F9,"Conferir período",IF(COUNTIFS(Vagas!$A$4:$A$103,A9,Vagas!$B$4:$B$103,B9)=0,"Vaga não cadastrada",IF(COUNTIFS(Vagas!$A$4:$A$103,A9,Vagas!$B$4:$B$103,B9,Vagas!$C$4:$C$103,C9)=0,"Conferir unidade cedente",IF(COUNTIFS(Vagas!$A$4:$A$103,A9,Vagas!$B$4:$B$103,B9,Vagas!$F$4:$F$103,"Disponível")=0,"Conferir situação da vaga",IF(COUNTIFS($A$4:$A$103,A9,$B$4:$B$103,B9,$F$4:$F$103,"&lt;="&amp;G9,$G$4:$G$103,"&gt;="&amp;F9)&gt;1,"Conferir sobreposição",IF(AND(H9&lt;&gt;"",'Premissas'!$B$6&lt;&gt;"",H9&gt;'Premissas'!$B$6),"Conferir valor","OK"))))))),"Conferir dados"))</f>
        <v/>
      </c>
      <c r="L9" s="15" t="inlineStr">
        <is>
          <t>Conferir porque a vaga está em manutenção.</t>
        </is>
      </c>
    </row>
    <row r="10" ht="30" customHeight="1">
      <c r="A10" s="15" t="inlineStr">
        <is>
          <t>Condomínio Fictício Ipê Azul</t>
        </is>
      </c>
      <c r="B10" s="15" t="inlineStr">
        <is>
          <t>V-06</t>
        </is>
      </c>
      <c r="C10" s="15" t="inlineStr">
        <is>
          <t>Apto 106</t>
        </is>
      </c>
      <c r="D10" s="15" t="inlineStr">
        <is>
          <t>Apto 207</t>
        </is>
      </c>
      <c r="E10" s="15" t="inlineStr">
        <is>
          <t>Usuário Fictício 07</t>
        </is>
      </c>
      <c r="F10" s="25" t="n">
        <v>46239</v>
      </c>
      <c r="G10" s="25" t="n">
        <v>46329</v>
      </c>
      <c r="H10" s="26" t="n">
        <v>1250</v>
      </c>
      <c r="I10" s="25" t="n">
        <v>46287</v>
      </c>
      <c r="J10" s="16">
        <f>IF(OR(A10="",B10="",F10="",G10=""),"",IFERROR(IF(G10&lt;F10,"Revisar período",IF('Premissas'!$B$4&lt;F10,"Programada",IF('Premissas'!$B$4&gt;G10,"Encerrada","Ativa"))),"Revisar dados"))</f>
        <v/>
      </c>
      <c r="K10" s="16">
        <f>IF(OR(A10="",B10=""),"",IFERROR(IF(OR(F10="",G10=""),"Conferir período",IF(G10&lt;F10,"Conferir período",IF(COUNTIFS(Vagas!$A$4:$A$103,A10,Vagas!$B$4:$B$103,B10)=0,"Vaga não cadastrada",IF(COUNTIFS(Vagas!$A$4:$A$103,A10,Vagas!$B$4:$B$103,B10,Vagas!$C$4:$C$103,C10)=0,"Conferir unidade cedente",IF(COUNTIFS(Vagas!$A$4:$A$103,A10,Vagas!$B$4:$B$103,B10,Vagas!$F$4:$F$103,"Disponível")=0,"Conferir situação da vaga",IF(COUNTIFS($A$4:$A$103,A10,$B$4:$B$103,B10,$F$4:$F$103,"&lt;="&amp;G10,$G$4:$G$103,"&gt;="&amp;F10)&gt;1,"Conferir sobreposição",IF(AND(H10&lt;&gt;"",'Premissas'!$B$6&lt;&gt;"",H10&gt;'Premissas'!$B$6),"Conferir valor","OK"))))))),"Conferir dados"))</f>
        <v/>
      </c>
      <c r="L10" s="15" t="inlineStr">
        <is>
          <t>Valor fictício acima do limite de conferência.</t>
        </is>
      </c>
    </row>
    <row r="11" ht="30" customHeight="1">
      <c r="A11" s="15" t="inlineStr">
        <is>
          <t>Condomínio Fictício Ipê Azul</t>
        </is>
      </c>
      <c r="B11" s="15" t="inlineStr">
        <is>
          <t>V-07</t>
        </is>
      </c>
      <c r="C11" s="15" t="inlineStr">
        <is>
          <t>Apto 107</t>
        </is>
      </c>
      <c r="D11" s="15" t="inlineStr">
        <is>
          <t>Apto 208</t>
        </is>
      </c>
      <c r="E11" s="15" t="inlineStr">
        <is>
          <t>Usuária Fictícia 08</t>
        </is>
      </c>
      <c r="F11" s="25" t="n">
        <v>46282</v>
      </c>
      <c r="G11" s="25" t="n">
        <v>46374</v>
      </c>
      <c r="H11" s="26" t="n"/>
      <c r="I11" s="25" t="n">
        <v>46314</v>
      </c>
      <c r="J11" s="17">
        <f>IF(OR(A11="",B11="",F11="",G11=""),"",IFERROR(IF(G11&lt;F11,"Revisar período",IF('Premissas'!$B$4&lt;F11,"Programada",IF('Premissas'!$B$4&gt;G11,"Encerrada","Ativa"))),"Revisar dados"))</f>
        <v/>
      </c>
      <c r="K11" s="17">
        <f>IF(OR(A11="",B11=""),"",IFERROR(IF(OR(F11="",G11=""),"Conferir período",IF(G11&lt;F11,"Conferir período",IF(COUNTIFS(Vagas!$A$4:$A$103,A11,Vagas!$B$4:$B$103,B11)=0,"Vaga não cadastrada",IF(COUNTIFS(Vagas!$A$4:$A$103,A11,Vagas!$B$4:$B$103,B11,Vagas!$C$4:$C$103,C11)=0,"Conferir unidade cedente",IF(COUNTIFS(Vagas!$A$4:$A$103,A11,Vagas!$B$4:$B$103,B11,Vagas!$F$4:$F$103,"Disponível")=0,"Conferir situação da vaga",IF(COUNTIFS($A$4:$A$103,A11,$B$4:$B$103,B11,$F$4:$F$103,"&lt;="&amp;G11,$G$4:$G$103,"&gt;="&amp;F11)&gt;1,"Conferir sobreposição",IF(AND(H11&lt;&gt;"",'Premissas'!$B$6&lt;&gt;"",H11&gt;'Premissas'!$B$6),"Conferir valor","OK"))))))),"Conferir dados"))</f>
        <v/>
      </c>
      <c r="L11" s="15" t="inlineStr">
        <is>
          <t>Cessão sem valor mensal informado.</t>
        </is>
      </c>
    </row>
    <row r="12" ht="30" customHeight="1">
      <c r="A12" s="15" t="inlineStr">
        <is>
          <t>Condomínio Fictício Ipê Azul</t>
        </is>
      </c>
      <c r="B12" s="15" t="inlineStr">
        <is>
          <t>V-08</t>
        </is>
      </c>
      <c r="C12" s="15" t="inlineStr">
        <is>
          <t>Apto 108</t>
        </is>
      </c>
      <c r="D12" s="15" t="inlineStr">
        <is>
          <t>Apto 209</t>
        </is>
      </c>
      <c r="E12" s="15" t="inlineStr">
        <is>
          <t>Usuário Fictício 09</t>
        </is>
      </c>
      <c r="F12" s="25" t="n">
        <v>46294</v>
      </c>
      <c r="G12" s="25" t="n">
        <v>46289</v>
      </c>
      <c r="H12" s="26" t="n">
        <v>300</v>
      </c>
      <c r="I12" s="25" t="n">
        <v>46292</v>
      </c>
      <c r="J12" s="16">
        <f>IF(OR(A12="",B12="",F12="",G12=""),"",IFERROR(IF(G12&lt;F12,"Revisar período",IF('Premissas'!$B$4&lt;F12,"Programada",IF('Premissas'!$B$4&gt;G12,"Encerrada","Ativa"))),"Revisar dados"))</f>
        <v/>
      </c>
      <c r="K12" s="16">
        <f>IF(OR(A12="",B12=""),"",IFERROR(IF(OR(F12="",G12=""),"Conferir período",IF(G12&lt;F12,"Conferir período",IF(COUNTIFS(Vagas!$A$4:$A$103,A12,Vagas!$B$4:$B$103,B12)=0,"Vaga não cadastrada",IF(COUNTIFS(Vagas!$A$4:$A$103,A12,Vagas!$B$4:$B$103,B12,Vagas!$C$4:$C$103,C12)=0,"Conferir unidade cedente",IF(COUNTIFS(Vagas!$A$4:$A$103,A12,Vagas!$B$4:$B$103,B12,Vagas!$F$4:$F$103,"Disponível")=0,"Conferir situação da vaga",IF(COUNTIFS($A$4:$A$103,A12,$B$4:$B$103,B12,$F$4:$F$103,"&lt;="&amp;G12,$G$4:$G$103,"&gt;="&amp;F12)&gt;1,"Conferir sobreposição",IF(AND(H12&lt;&gt;"",'Premissas'!$B$6&lt;&gt;"",H12&gt;'Premissas'!$B$6),"Conferir valor","OK"))))))),"Conferir dados"))</f>
        <v/>
      </c>
      <c r="L12" s="15" t="inlineStr">
        <is>
          <t>Exemplo com término anterior ao início.</t>
        </is>
      </c>
    </row>
    <row r="13" ht="30" customHeight="1">
      <c r="A13" s="15" t="inlineStr">
        <is>
          <t>Residencial Fictício Horizonte</t>
        </is>
      </c>
      <c r="B13" s="15" t="inlineStr">
        <is>
          <t>H-01</t>
        </is>
      </c>
      <c r="C13" s="15" t="inlineStr">
        <is>
          <t>Casa 01</t>
        </is>
      </c>
      <c r="D13" s="15" t="inlineStr">
        <is>
          <t>Casa 05</t>
        </is>
      </c>
      <c r="E13" s="15" t="inlineStr">
        <is>
          <t>Usuária Fictícia 10</t>
        </is>
      </c>
      <c r="F13" s="25" t="n">
        <v>46289</v>
      </c>
      <c r="G13" s="25" t="n">
        <v>46334</v>
      </c>
      <c r="H13" s="26" t="n">
        <v>600</v>
      </c>
      <c r="I13" s="25" t="n">
        <v>46299</v>
      </c>
      <c r="J13" s="17">
        <f>IF(OR(A13="",B13="",F13="",G13=""),"",IFERROR(IF(G13&lt;F13,"Revisar período",IF('Premissas'!$B$4&lt;F13,"Programada",IF('Premissas'!$B$4&gt;G13,"Encerrada","Ativa"))),"Revisar dados"))</f>
        <v/>
      </c>
      <c r="K13" s="17">
        <f>IF(OR(A13="",B13=""),"",IFERROR(IF(OR(F13="",G13=""),"Conferir período",IF(G13&lt;F13,"Conferir período",IF(COUNTIFS(Vagas!$A$4:$A$103,A13,Vagas!$B$4:$B$103,B13)=0,"Vaga não cadastrada",IF(COUNTIFS(Vagas!$A$4:$A$103,A13,Vagas!$B$4:$B$103,B13,Vagas!$C$4:$C$103,C13)=0,"Conferir unidade cedente",IF(COUNTIFS(Vagas!$A$4:$A$103,A13,Vagas!$B$4:$B$103,B13,Vagas!$F$4:$F$103,"Disponível")=0,"Conferir situação da vaga",IF(COUNTIFS($A$4:$A$103,A13,$B$4:$B$103,B13,$F$4:$F$103,"&lt;="&amp;G13,$G$4:$G$103,"&gt;="&amp;F13)&gt;1,"Conferir sobreposição",IF(AND(H13&lt;&gt;"",'Premissas'!$B$6&lt;&gt;"",H13&gt;'Premissas'!$B$6),"Conferir valor","OK"))))))),"Conferir dados"))</f>
        <v/>
      </c>
      <c r="L13" s="15" t="inlineStr">
        <is>
          <t>Período futuro fictício.</t>
        </is>
      </c>
    </row>
    <row r="14" ht="30" customHeight="1">
      <c r="A14" s="15" t="n"/>
      <c r="B14" s="15" t="n"/>
      <c r="C14" s="15" t="n"/>
      <c r="D14" s="15" t="n"/>
      <c r="E14" s="15" t="n"/>
      <c r="F14" s="25" t="n"/>
      <c r="G14" s="25" t="n"/>
      <c r="H14" s="26" t="n"/>
      <c r="I14" s="25" t="n"/>
      <c r="J14" s="16">
        <f>IF(OR(A14="",B14="",F14="",G14=""),"",IFERROR(IF(G14&lt;F14,"Revisar período",IF('Premissas'!$B$4&lt;F14,"Programada",IF('Premissas'!$B$4&gt;G14,"Encerrada","Ativa"))),"Revisar dados"))</f>
        <v/>
      </c>
      <c r="K14" s="16">
        <f>IF(OR(A14="",B14=""),"",IFERROR(IF(OR(F14="",G14=""),"Conferir período",IF(G14&lt;F14,"Conferir período",IF(COUNTIFS(Vagas!$A$4:$A$103,A14,Vagas!$B$4:$B$103,B14)=0,"Vaga não cadastrada",IF(COUNTIFS(Vagas!$A$4:$A$103,A14,Vagas!$B$4:$B$103,B14,Vagas!$C$4:$C$103,C14)=0,"Conferir unidade cedente",IF(COUNTIFS(Vagas!$A$4:$A$103,A14,Vagas!$B$4:$B$103,B14,Vagas!$F$4:$F$103,"Disponível")=0,"Conferir situação da vaga",IF(COUNTIFS($A$4:$A$103,A14,$B$4:$B$103,B14,$F$4:$F$103,"&lt;="&amp;G14,$G$4:$G$103,"&gt;="&amp;F14)&gt;1,"Conferir sobreposição",IF(AND(H14&lt;&gt;"",'Premissas'!$B$6&lt;&gt;"",H14&gt;'Premissas'!$B$6),"Conferir valor","OK"))))))),"Conferir dados"))</f>
        <v/>
      </c>
      <c r="L14" s="15" t="n"/>
    </row>
    <row r="15" ht="30" customHeight="1">
      <c r="A15" s="15" t="n"/>
      <c r="B15" s="15" t="n"/>
      <c r="C15" s="15" t="n"/>
      <c r="D15" s="15" t="n"/>
      <c r="E15" s="15" t="n"/>
      <c r="F15" s="25" t="n"/>
      <c r="G15" s="25" t="n"/>
      <c r="H15" s="26" t="n"/>
      <c r="I15" s="25" t="n"/>
      <c r="J15" s="17">
        <f>IF(OR(A15="",B15="",F15="",G15=""),"",IFERROR(IF(G15&lt;F15,"Revisar período",IF('Premissas'!$B$4&lt;F15,"Programada",IF('Premissas'!$B$4&gt;G15,"Encerrada","Ativa"))),"Revisar dados"))</f>
        <v/>
      </c>
      <c r="K15" s="17">
        <f>IF(OR(A15="",B15=""),"",IFERROR(IF(OR(F15="",G15=""),"Conferir período",IF(G15&lt;F15,"Conferir período",IF(COUNTIFS(Vagas!$A$4:$A$103,A15,Vagas!$B$4:$B$103,B15)=0,"Vaga não cadastrada",IF(COUNTIFS(Vagas!$A$4:$A$103,A15,Vagas!$B$4:$B$103,B15,Vagas!$C$4:$C$103,C15)=0,"Conferir unidade cedente",IF(COUNTIFS(Vagas!$A$4:$A$103,A15,Vagas!$B$4:$B$103,B15,Vagas!$F$4:$F$103,"Disponível")=0,"Conferir situação da vaga",IF(COUNTIFS($A$4:$A$103,A15,$B$4:$B$103,B15,$F$4:$F$103,"&lt;="&amp;G15,$G$4:$G$103,"&gt;="&amp;F15)&gt;1,"Conferir sobreposição",IF(AND(H15&lt;&gt;"",'Premissas'!$B$6&lt;&gt;"",H15&gt;'Premissas'!$B$6),"Conferir valor","OK"))))))),"Conferir dados"))</f>
        <v/>
      </c>
      <c r="L15" s="15" t="n"/>
    </row>
    <row r="16" ht="30" customHeight="1">
      <c r="A16" s="15" t="n"/>
      <c r="B16" s="15" t="n"/>
      <c r="C16" s="15" t="n"/>
      <c r="D16" s="15" t="n"/>
      <c r="E16" s="15" t="n"/>
      <c r="F16" s="25" t="n"/>
      <c r="G16" s="25" t="n"/>
      <c r="H16" s="26" t="n"/>
      <c r="I16" s="25" t="n"/>
      <c r="J16" s="16">
        <f>IF(OR(A16="",B16="",F16="",G16=""),"",IFERROR(IF(G16&lt;F16,"Revisar período",IF('Premissas'!$B$4&lt;F16,"Programada",IF('Premissas'!$B$4&gt;G16,"Encerrada","Ativa"))),"Revisar dados"))</f>
        <v/>
      </c>
      <c r="K16" s="16">
        <f>IF(OR(A16="",B16=""),"",IFERROR(IF(OR(F16="",G16=""),"Conferir período",IF(G16&lt;F16,"Conferir período",IF(COUNTIFS(Vagas!$A$4:$A$103,A16,Vagas!$B$4:$B$103,B16)=0,"Vaga não cadastrada",IF(COUNTIFS(Vagas!$A$4:$A$103,A16,Vagas!$B$4:$B$103,B16,Vagas!$C$4:$C$103,C16)=0,"Conferir unidade cedente",IF(COUNTIFS(Vagas!$A$4:$A$103,A16,Vagas!$B$4:$B$103,B16,Vagas!$F$4:$F$103,"Disponível")=0,"Conferir situação da vaga",IF(COUNTIFS($A$4:$A$103,A16,$B$4:$B$103,B16,$F$4:$F$103,"&lt;="&amp;G16,$G$4:$G$103,"&gt;="&amp;F16)&gt;1,"Conferir sobreposição",IF(AND(H16&lt;&gt;"",'Premissas'!$B$6&lt;&gt;"",H16&gt;'Premissas'!$B$6),"Conferir valor","OK"))))))),"Conferir dados"))</f>
        <v/>
      </c>
      <c r="L16" s="15" t="n"/>
    </row>
    <row r="17" ht="30" customHeight="1">
      <c r="A17" s="15" t="n"/>
      <c r="B17" s="15" t="n"/>
      <c r="C17" s="15" t="n"/>
      <c r="D17" s="15" t="n"/>
      <c r="E17" s="15" t="n"/>
      <c r="F17" s="25" t="n"/>
      <c r="G17" s="25" t="n"/>
      <c r="H17" s="26" t="n"/>
      <c r="I17" s="25" t="n"/>
      <c r="J17" s="17">
        <f>IF(OR(A17="",B17="",F17="",G17=""),"",IFERROR(IF(G17&lt;F17,"Revisar período",IF('Premissas'!$B$4&lt;F17,"Programada",IF('Premissas'!$B$4&gt;G17,"Encerrada","Ativa"))),"Revisar dados"))</f>
        <v/>
      </c>
      <c r="K17" s="17">
        <f>IF(OR(A17="",B17=""),"",IFERROR(IF(OR(F17="",G17=""),"Conferir período",IF(G17&lt;F17,"Conferir período",IF(COUNTIFS(Vagas!$A$4:$A$103,A17,Vagas!$B$4:$B$103,B17)=0,"Vaga não cadastrada",IF(COUNTIFS(Vagas!$A$4:$A$103,A17,Vagas!$B$4:$B$103,B17,Vagas!$C$4:$C$103,C17)=0,"Conferir unidade cedente",IF(COUNTIFS(Vagas!$A$4:$A$103,A17,Vagas!$B$4:$B$103,B17,Vagas!$F$4:$F$103,"Disponível")=0,"Conferir situação da vaga",IF(COUNTIFS($A$4:$A$103,A17,$B$4:$B$103,B17,$F$4:$F$103,"&lt;="&amp;G17,$G$4:$G$103,"&gt;="&amp;F17)&gt;1,"Conferir sobreposição",IF(AND(H17&lt;&gt;"",'Premissas'!$B$6&lt;&gt;"",H17&gt;'Premissas'!$B$6),"Conferir valor","OK"))))))),"Conferir dados"))</f>
        <v/>
      </c>
      <c r="L17" s="15" t="n"/>
    </row>
    <row r="18" ht="30" customHeight="1">
      <c r="A18" s="15" t="n"/>
      <c r="B18" s="15" t="n"/>
      <c r="C18" s="15" t="n"/>
      <c r="D18" s="15" t="n"/>
      <c r="E18" s="15" t="n"/>
      <c r="F18" s="25" t="n"/>
      <c r="G18" s="25" t="n"/>
      <c r="H18" s="26" t="n"/>
      <c r="I18" s="25" t="n"/>
      <c r="J18" s="16">
        <f>IF(OR(A18="",B18="",F18="",G18=""),"",IFERROR(IF(G18&lt;F18,"Revisar período",IF('Premissas'!$B$4&lt;F18,"Programada",IF('Premissas'!$B$4&gt;G18,"Encerrada","Ativa"))),"Revisar dados"))</f>
        <v/>
      </c>
      <c r="K18" s="16">
        <f>IF(OR(A18="",B18=""),"",IFERROR(IF(OR(F18="",G18=""),"Conferir período",IF(G18&lt;F18,"Conferir período",IF(COUNTIFS(Vagas!$A$4:$A$103,A18,Vagas!$B$4:$B$103,B18)=0,"Vaga não cadastrada",IF(COUNTIFS(Vagas!$A$4:$A$103,A18,Vagas!$B$4:$B$103,B18,Vagas!$C$4:$C$103,C18)=0,"Conferir unidade cedente",IF(COUNTIFS(Vagas!$A$4:$A$103,A18,Vagas!$B$4:$B$103,B18,Vagas!$F$4:$F$103,"Disponível")=0,"Conferir situação da vaga",IF(COUNTIFS($A$4:$A$103,A18,$B$4:$B$103,B18,$F$4:$F$103,"&lt;="&amp;G18,$G$4:$G$103,"&gt;="&amp;F18)&gt;1,"Conferir sobreposição",IF(AND(H18&lt;&gt;"",'Premissas'!$B$6&lt;&gt;"",H18&gt;'Premissas'!$B$6),"Conferir valor","OK"))))))),"Conferir dados"))</f>
        <v/>
      </c>
      <c r="L18" s="15" t="n"/>
    </row>
    <row r="19" ht="30" customHeight="1">
      <c r="A19" s="15" t="n"/>
      <c r="B19" s="15" t="n"/>
      <c r="C19" s="15" t="n"/>
      <c r="D19" s="15" t="n"/>
      <c r="E19" s="15" t="n"/>
      <c r="F19" s="25" t="n"/>
      <c r="G19" s="25" t="n"/>
      <c r="H19" s="26" t="n"/>
      <c r="I19" s="25" t="n"/>
      <c r="J19" s="17">
        <f>IF(OR(A19="",B19="",F19="",G19=""),"",IFERROR(IF(G19&lt;F19,"Revisar período",IF('Premissas'!$B$4&lt;F19,"Programada",IF('Premissas'!$B$4&gt;G19,"Encerrada","Ativa"))),"Revisar dados"))</f>
        <v/>
      </c>
      <c r="K19" s="17">
        <f>IF(OR(A19="",B19=""),"",IFERROR(IF(OR(F19="",G19=""),"Conferir período",IF(G19&lt;F19,"Conferir período",IF(COUNTIFS(Vagas!$A$4:$A$103,A19,Vagas!$B$4:$B$103,B19)=0,"Vaga não cadastrada",IF(COUNTIFS(Vagas!$A$4:$A$103,A19,Vagas!$B$4:$B$103,B19,Vagas!$C$4:$C$103,C19)=0,"Conferir unidade cedente",IF(COUNTIFS(Vagas!$A$4:$A$103,A19,Vagas!$B$4:$B$103,B19,Vagas!$F$4:$F$103,"Disponível")=0,"Conferir situação da vaga",IF(COUNTIFS($A$4:$A$103,A19,$B$4:$B$103,B19,$F$4:$F$103,"&lt;="&amp;G19,$G$4:$G$103,"&gt;="&amp;F19)&gt;1,"Conferir sobreposição",IF(AND(H19&lt;&gt;"",'Premissas'!$B$6&lt;&gt;"",H19&gt;'Premissas'!$B$6),"Conferir valor","OK"))))))),"Conferir dados"))</f>
        <v/>
      </c>
      <c r="L19" s="15" t="n"/>
    </row>
    <row r="20" ht="30" customHeight="1">
      <c r="A20" s="15" t="n"/>
      <c r="B20" s="15" t="n"/>
      <c r="C20" s="15" t="n"/>
      <c r="D20" s="15" t="n"/>
      <c r="E20" s="15" t="n"/>
      <c r="F20" s="25" t="n"/>
      <c r="G20" s="25" t="n"/>
      <c r="H20" s="26" t="n"/>
      <c r="I20" s="25" t="n"/>
      <c r="J20" s="16">
        <f>IF(OR(A20="",B20="",F20="",G20=""),"",IFERROR(IF(G20&lt;F20,"Revisar período",IF('Premissas'!$B$4&lt;F20,"Programada",IF('Premissas'!$B$4&gt;G20,"Encerrada","Ativa"))),"Revisar dados"))</f>
        <v/>
      </c>
      <c r="K20" s="16">
        <f>IF(OR(A20="",B20=""),"",IFERROR(IF(OR(F20="",G20=""),"Conferir período",IF(G20&lt;F20,"Conferir período",IF(COUNTIFS(Vagas!$A$4:$A$103,A20,Vagas!$B$4:$B$103,B20)=0,"Vaga não cadastrada",IF(COUNTIFS(Vagas!$A$4:$A$103,A20,Vagas!$B$4:$B$103,B20,Vagas!$C$4:$C$103,C20)=0,"Conferir unidade cedente",IF(COUNTIFS(Vagas!$A$4:$A$103,A20,Vagas!$B$4:$B$103,B20,Vagas!$F$4:$F$103,"Disponível")=0,"Conferir situação da vaga",IF(COUNTIFS($A$4:$A$103,A20,$B$4:$B$103,B20,$F$4:$F$103,"&lt;="&amp;G20,$G$4:$G$103,"&gt;="&amp;F20)&gt;1,"Conferir sobreposição",IF(AND(H20&lt;&gt;"",'Premissas'!$B$6&lt;&gt;"",H20&gt;'Premissas'!$B$6),"Conferir valor","OK"))))))),"Conferir dados"))</f>
        <v/>
      </c>
      <c r="L20" s="15" t="n"/>
    </row>
    <row r="21" ht="30" customHeight="1">
      <c r="A21" s="15" t="n"/>
      <c r="B21" s="15" t="n"/>
      <c r="C21" s="15" t="n"/>
      <c r="D21" s="15" t="n"/>
      <c r="E21" s="15" t="n"/>
      <c r="F21" s="25" t="n"/>
      <c r="G21" s="25" t="n"/>
      <c r="H21" s="26" t="n"/>
      <c r="I21" s="25" t="n"/>
      <c r="J21" s="17">
        <f>IF(OR(A21="",B21="",F21="",G21=""),"",IFERROR(IF(G21&lt;F21,"Revisar período",IF('Premissas'!$B$4&lt;F21,"Programada",IF('Premissas'!$B$4&gt;G21,"Encerrada","Ativa"))),"Revisar dados"))</f>
        <v/>
      </c>
      <c r="K21" s="17">
        <f>IF(OR(A21="",B21=""),"",IFERROR(IF(OR(F21="",G21=""),"Conferir período",IF(G21&lt;F21,"Conferir período",IF(COUNTIFS(Vagas!$A$4:$A$103,A21,Vagas!$B$4:$B$103,B21)=0,"Vaga não cadastrada",IF(COUNTIFS(Vagas!$A$4:$A$103,A21,Vagas!$B$4:$B$103,B21,Vagas!$C$4:$C$103,C21)=0,"Conferir unidade cedente",IF(COUNTIFS(Vagas!$A$4:$A$103,A21,Vagas!$B$4:$B$103,B21,Vagas!$F$4:$F$103,"Disponível")=0,"Conferir situação da vaga",IF(COUNTIFS($A$4:$A$103,A21,$B$4:$B$103,B21,$F$4:$F$103,"&lt;="&amp;G21,$G$4:$G$103,"&gt;="&amp;F21)&gt;1,"Conferir sobreposição",IF(AND(H21&lt;&gt;"",'Premissas'!$B$6&lt;&gt;"",H21&gt;'Premissas'!$B$6),"Conferir valor","OK"))))))),"Conferir dados"))</f>
        <v/>
      </c>
      <c r="L21" s="15" t="n"/>
    </row>
    <row r="22" ht="30" customHeight="1">
      <c r="A22" s="15" t="n"/>
      <c r="B22" s="15" t="n"/>
      <c r="C22" s="15" t="n"/>
      <c r="D22" s="15" t="n"/>
      <c r="E22" s="15" t="n"/>
      <c r="F22" s="25" t="n"/>
      <c r="G22" s="25" t="n"/>
      <c r="H22" s="26" t="n"/>
      <c r="I22" s="25" t="n"/>
      <c r="J22" s="16">
        <f>IF(OR(A22="",B22="",F22="",G22=""),"",IFERROR(IF(G22&lt;F22,"Revisar período",IF('Premissas'!$B$4&lt;F22,"Programada",IF('Premissas'!$B$4&gt;G22,"Encerrada","Ativa"))),"Revisar dados"))</f>
        <v/>
      </c>
      <c r="K22" s="16">
        <f>IF(OR(A22="",B22=""),"",IFERROR(IF(OR(F22="",G22=""),"Conferir período",IF(G22&lt;F22,"Conferir período",IF(COUNTIFS(Vagas!$A$4:$A$103,A22,Vagas!$B$4:$B$103,B22)=0,"Vaga não cadastrada",IF(COUNTIFS(Vagas!$A$4:$A$103,A22,Vagas!$B$4:$B$103,B22,Vagas!$C$4:$C$103,C22)=0,"Conferir unidade cedente",IF(COUNTIFS(Vagas!$A$4:$A$103,A22,Vagas!$B$4:$B$103,B22,Vagas!$F$4:$F$103,"Disponível")=0,"Conferir situação da vaga",IF(COUNTIFS($A$4:$A$103,A22,$B$4:$B$103,B22,$F$4:$F$103,"&lt;="&amp;G22,$G$4:$G$103,"&gt;="&amp;F22)&gt;1,"Conferir sobreposição",IF(AND(H22&lt;&gt;"",'Premissas'!$B$6&lt;&gt;"",H22&gt;'Premissas'!$B$6),"Conferir valor","OK"))))))),"Conferir dados"))</f>
        <v/>
      </c>
      <c r="L22" s="15" t="n"/>
    </row>
    <row r="23" ht="30" customHeight="1">
      <c r="A23" s="15" t="n"/>
      <c r="B23" s="15" t="n"/>
      <c r="C23" s="15" t="n"/>
      <c r="D23" s="15" t="n"/>
      <c r="E23" s="15" t="n"/>
      <c r="F23" s="25" t="n"/>
      <c r="G23" s="25" t="n"/>
      <c r="H23" s="26" t="n"/>
      <c r="I23" s="25" t="n"/>
      <c r="J23" s="17">
        <f>IF(OR(A23="",B23="",F23="",G23=""),"",IFERROR(IF(G23&lt;F23,"Revisar período",IF('Premissas'!$B$4&lt;F23,"Programada",IF('Premissas'!$B$4&gt;G23,"Encerrada","Ativa"))),"Revisar dados"))</f>
        <v/>
      </c>
      <c r="K23" s="17">
        <f>IF(OR(A23="",B23=""),"",IFERROR(IF(OR(F23="",G23=""),"Conferir período",IF(G23&lt;F23,"Conferir período",IF(COUNTIFS(Vagas!$A$4:$A$103,A23,Vagas!$B$4:$B$103,B23)=0,"Vaga não cadastrada",IF(COUNTIFS(Vagas!$A$4:$A$103,A23,Vagas!$B$4:$B$103,B23,Vagas!$C$4:$C$103,C23)=0,"Conferir unidade cedente",IF(COUNTIFS(Vagas!$A$4:$A$103,A23,Vagas!$B$4:$B$103,B23,Vagas!$F$4:$F$103,"Disponível")=0,"Conferir situação da vaga",IF(COUNTIFS($A$4:$A$103,A23,$B$4:$B$103,B23,$F$4:$F$103,"&lt;="&amp;G23,$G$4:$G$103,"&gt;="&amp;F23)&gt;1,"Conferir sobreposição",IF(AND(H23&lt;&gt;"",'Premissas'!$B$6&lt;&gt;"",H23&gt;'Premissas'!$B$6),"Conferir valor","OK"))))))),"Conferir dados"))</f>
        <v/>
      </c>
      <c r="L23" s="15" t="n"/>
    </row>
    <row r="24" ht="30" customHeight="1">
      <c r="A24" s="15" t="n"/>
      <c r="B24" s="15" t="n"/>
      <c r="C24" s="15" t="n"/>
      <c r="D24" s="15" t="n"/>
      <c r="E24" s="15" t="n"/>
      <c r="F24" s="25" t="n"/>
      <c r="G24" s="25" t="n"/>
      <c r="H24" s="26" t="n"/>
      <c r="I24" s="25" t="n"/>
      <c r="J24" s="16">
        <f>IF(OR(A24="",B24="",F24="",G24=""),"",IFERROR(IF(G24&lt;F24,"Revisar período",IF('Premissas'!$B$4&lt;F24,"Programada",IF('Premissas'!$B$4&gt;G24,"Encerrada","Ativa"))),"Revisar dados"))</f>
        <v/>
      </c>
      <c r="K24" s="16">
        <f>IF(OR(A24="",B24=""),"",IFERROR(IF(OR(F24="",G24=""),"Conferir período",IF(G24&lt;F24,"Conferir período",IF(COUNTIFS(Vagas!$A$4:$A$103,A24,Vagas!$B$4:$B$103,B24)=0,"Vaga não cadastrada",IF(COUNTIFS(Vagas!$A$4:$A$103,A24,Vagas!$B$4:$B$103,B24,Vagas!$C$4:$C$103,C24)=0,"Conferir unidade cedente",IF(COUNTIFS(Vagas!$A$4:$A$103,A24,Vagas!$B$4:$B$103,B24,Vagas!$F$4:$F$103,"Disponível")=0,"Conferir situação da vaga",IF(COUNTIFS($A$4:$A$103,A24,$B$4:$B$103,B24,$F$4:$F$103,"&lt;="&amp;G24,$G$4:$G$103,"&gt;="&amp;F24)&gt;1,"Conferir sobreposição",IF(AND(H24&lt;&gt;"",'Premissas'!$B$6&lt;&gt;"",H24&gt;'Premissas'!$B$6),"Conferir valor","OK"))))))),"Conferir dados"))</f>
        <v/>
      </c>
      <c r="L24" s="15" t="n"/>
    </row>
    <row r="25" ht="30" customHeight="1">
      <c r="A25" s="15" t="n"/>
      <c r="B25" s="15" t="n"/>
      <c r="C25" s="15" t="n"/>
      <c r="D25" s="15" t="n"/>
      <c r="E25" s="15" t="n"/>
      <c r="F25" s="25" t="n"/>
      <c r="G25" s="25" t="n"/>
      <c r="H25" s="26" t="n"/>
      <c r="I25" s="25" t="n"/>
      <c r="J25" s="17">
        <f>IF(OR(A25="",B25="",F25="",G25=""),"",IFERROR(IF(G25&lt;F25,"Revisar período",IF('Premissas'!$B$4&lt;F25,"Programada",IF('Premissas'!$B$4&gt;G25,"Encerrada","Ativa"))),"Revisar dados"))</f>
        <v/>
      </c>
      <c r="K25" s="17">
        <f>IF(OR(A25="",B25=""),"",IFERROR(IF(OR(F25="",G25=""),"Conferir período",IF(G25&lt;F25,"Conferir período",IF(COUNTIFS(Vagas!$A$4:$A$103,A25,Vagas!$B$4:$B$103,B25)=0,"Vaga não cadastrada",IF(COUNTIFS(Vagas!$A$4:$A$103,A25,Vagas!$B$4:$B$103,B25,Vagas!$C$4:$C$103,C25)=0,"Conferir unidade cedente",IF(COUNTIFS(Vagas!$A$4:$A$103,A25,Vagas!$B$4:$B$103,B25,Vagas!$F$4:$F$103,"Disponível")=0,"Conferir situação da vaga",IF(COUNTIFS($A$4:$A$103,A25,$B$4:$B$103,B25,$F$4:$F$103,"&lt;="&amp;G25,$G$4:$G$103,"&gt;="&amp;F25)&gt;1,"Conferir sobreposição",IF(AND(H25&lt;&gt;"",'Premissas'!$B$6&lt;&gt;"",H25&gt;'Premissas'!$B$6),"Conferir valor","OK"))))))),"Conferir dados"))</f>
        <v/>
      </c>
      <c r="L25" s="15" t="n"/>
    </row>
    <row r="26" ht="30" customHeight="1">
      <c r="A26" s="15" t="n"/>
      <c r="B26" s="15" t="n"/>
      <c r="C26" s="15" t="n"/>
      <c r="D26" s="15" t="n"/>
      <c r="E26" s="15" t="n"/>
      <c r="F26" s="25" t="n"/>
      <c r="G26" s="25" t="n"/>
      <c r="H26" s="26" t="n"/>
      <c r="I26" s="25" t="n"/>
      <c r="J26" s="16">
        <f>IF(OR(A26="",B26="",F26="",G26=""),"",IFERROR(IF(G26&lt;F26,"Revisar período",IF('Premissas'!$B$4&lt;F26,"Programada",IF('Premissas'!$B$4&gt;G26,"Encerrada","Ativa"))),"Revisar dados"))</f>
        <v/>
      </c>
      <c r="K26" s="16">
        <f>IF(OR(A26="",B26=""),"",IFERROR(IF(OR(F26="",G26=""),"Conferir período",IF(G26&lt;F26,"Conferir período",IF(COUNTIFS(Vagas!$A$4:$A$103,A26,Vagas!$B$4:$B$103,B26)=0,"Vaga não cadastrada",IF(COUNTIFS(Vagas!$A$4:$A$103,A26,Vagas!$B$4:$B$103,B26,Vagas!$C$4:$C$103,C26)=0,"Conferir unidade cedente",IF(COUNTIFS(Vagas!$A$4:$A$103,A26,Vagas!$B$4:$B$103,B26,Vagas!$F$4:$F$103,"Disponível")=0,"Conferir situação da vaga",IF(COUNTIFS($A$4:$A$103,A26,$B$4:$B$103,B26,$F$4:$F$103,"&lt;="&amp;G26,$G$4:$G$103,"&gt;="&amp;F26)&gt;1,"Conferir sobreposição",IF(AND(H26&lt;&gt;"",'Premissas'!$B$6&lt;&gt;"",H26&gt;'Premissas'!$B$6),"Conferir valor","OK"))))))),"Conferir dados"))</f>
        <v/>
      </c>
      <c r="L26" s="15" t="n"/>
    </row>
    <row r="27" ht="30" customHeight="1">
      <c r="A27" s="15" t="n"/>
      <c r="B27" s="15" t="n"/>
      <c r="C27" s="15" t="n"/>
      <c r="D27" s="15" t="n"/>
      <c r="E27" s="15" t="n"/>
      <c r="F27" s="25" t="n"/>
      <c r="G27" s="25" t="n"/>
      <c r="H27" s="26" t="n"/>
      <c r="I27" s="25" t="n"/>
      <c r="J27" s="17">
        <f>IF(OR(A27="",B27="",F27="",G27=""),"",IFERROR(IF(G27&lt;F27,"Revisar período",IF('Premissas'!$B$4&lt;F27,"Programada",IF('Premissas'!$B$4&gt;G27,"Encerrada","Ativa"))),"Revisar dados"))</f>
        <v/>
      </c>
      <c r="K27" s="17">
        <f>IF(OR(A27="",B27=""),"",IFERROR(IF(OR(F27="",G27=""),"Conferir período",IF(G27&lt;F27,"Conferir período",IF(COUNTIFS(Vagas!$A$4:$A$103,A27,Vagas!$B$4:$B$103,B27)=0,"Vaga não cadastrada",IF(COUNTIFS(Vagas!$A$4:$A$103,A27,Vagas!$B$4:$B$103,B27,Vagas!$C$4:$C$103,C27)=0,"Conferir unidade cedente",IF(COUNTIFS(Vagas!$A$4:$A$103,A27,Vagas!$B$4:$B$103,B27,Vagas!$F$4:$F$103,"Disponível")=0,"Conferir situação da vaga",IF(COUNTIFS($A$4:$A$103,A27,$B$4:$B$103,B27,$F$4:$F$103,"&lt;="&amp;G27,$G$4:$G$103,"&gt;="&amp;F27)&gt;1,"Conferir sobreposição",IF(AND(H27&lt;&gt;"",'Premissas'!$B$6&lt;&gt;"",H27&gt;'Premissas'!$B$6),"Conferir valor","OK"))))))),"Conferir dados"))</f>
        <v/>
      </c>
      <c r="L27" s="15" t="n"/>
    </row>
    <row r="28" ht="30" customHeight="1">
      <c r="A28" s="15" t="n"/>
      <c r="B28" s="15" t="n"/>
      <c r="C28" s="15" t="n"/>
      <c r="D28" s="15" t="n"/>
      <c r="E28" s="15" t="n"/>
      <c r="F28" s="25" t="n"/>
      <c r="G28" s="25" t="n"/>
      <c r="H28" s="26" t="n"/>
      <c r="I28" s="25" t="n"/>
      <c r="J28" s="16">
        <f>IF(OR(A28="",B28="",F28="",G28=""),"",IFERROR(IF(G28&lt;F28,"Revisar período",IF('Premissas'!$B$4&lt;F28,"Programada",IF('Premissas'!$B$4&gt;G28,"Encerrada","Ativa"))),"Revisar dados"))</f>
        <v/>
      </c>
      <c r="K28" s="16">
        <f>IF(OR(A28="",B28=""),"",IFERROR(IF(OR(F28="",G28=""),"Conferir período",IF(G28&lt;F28,"Conferir período",IF(COUNTIFS(Vagas!$A$4:$A$103,A28,Vagas!$B$4:$B$103,B28)=0,"Vaga não cadastrada",IF(COUNTIFS(Vagas!$A$4:$A$103,A28,Vagas!$B$4:$B$103,B28,Vagas!$C$4:$C$103,C28)=0,"Conferir unidade cedente",IF(COUNTIFS(Vagas!$A$4:$A$103,A28,Vagas!$B$4:$B$103,B28,Vagas!$F$4:$F$103,"Disponível")=0,"Conferir situação da vaga",IF(COUNTIFS($A$4:$A$103,A28,$B$4:$B$103,B28,$F$4:$F$103,"&lt;="&amp;G28,$G$4:$G$103,"&gt;="&amp;F28)&gt;1,"Conferir sobreposição",IF(AND(H28&lt;&gt;"",'Premissas'!$B$6&lt;&gt;"",H28&gt;'Premissas'!$B$6),"Conferir valor","OK"))))))),"Conferir dados"))</f>
        <v/>
      </c>
      <c r="L28" s="15" t="n"/>
    </row>
    <row r="29" ht="30" customHeight="1">
      <c r="A29" s="15" t="n"/>
      <c r="B29" s="15" t="n"/>
      <c r="C29" s="15" t="n"/>
      <c r="D29" s="15" t="n"/>
      <c r="E29" s="15" t="n"/>
      <c r="F29" s="25" t="n"/>
      <c r="G29" s="25" t="n"/>
      <c r="H29" s="26" t="n"/>
      <c r="I29" s="25" t="n"/>
      <c r="J29" s="17">
        <f>IF(OR(A29="",B29="",F29="",G29=""),"",IFERROR(IF(G29&lt;F29,"Revisar período",IF('Premissas'!$B$4&lt;F29,"Programada",IF('Premissas'!$B$4&gt;G29,"Encerrada","Ativa"))),"Revisar dados"))</f>
        <v/>
      </c>
      <c r="K29" s="17">
        <f>IF(OR(A29="",B29=""),"",IFERROR(IF(OR(F29="",G29=""),"Conferir período",IF(G29&lt;F29,"Conferir período",IF(COUNTIFS(Vagas!$A$4:$A$103,A29,Vagas!$B$4:$B$103,B29)=0,"Vaga não cadastrada",IF(COUNTIFS(Vagas!$A$4:$A$103,A29,Vagas!$B$4:$B$103,B29,Vagas!$C$4:$C$103,C29)=0,"Conferir unidade cedente",IF(COUNTIFS(Vagas!$A$4:$A$103,A29,Vagas!$B$4:$B$103,B29,Vagas!$F$4:$F$103,"Disponível")=0,"Conferir situação da vaga",IF(COUNTIFS($A$4:$A$103,A29,$B$4:$B$103,B29,$F$4:$F$103,"&lt;="&amp;G29,$G$4:$G$103,"&gt;="&amp;F29)&gt;1,"Conferir sobreposição",IF(AND(H29&lt;&gt;"",'Premissas'!$B$6&lt;&gt;"",H29&gt;'Premissas'!$B$6),"Conferir valor","OK"))))))),"Conferir dados"))</f>
        <v/>
      </c>
      <c r="L29" s="15" t="n"/>
    </row>
    <row r="30" ht="30" customHeight="1">
      <c r="A30" s="15" t="n"/>
      <c r="B30" s="15" t="n"/>
      <c r="C30" s="15" t="n"/>
      <c r="D30" s="15" t="n"/>
      <c r="E30" s="15" t="n"/>
      <c r="F30" s="25" t="n"/>
      <c r="G30" s="25" t="n"/>
      <c r="H30" s="26" t="n"/>
      <c r="I30" s="25" t="n"/>
      <c r="J30" s="16">
        <f>IF(OR(A30="",B30="",F30="",G30=""),"",IFERROR(IF(G30&lt;F30,"Revisar período",IF('Premissas'!$B$4&lt;F30,"Programada",IF('Premissas'!$B$4&gt;G30,"Encerrada","Ativa"))),"Revisar dados"))</f>
        <v/>
      </c>
      <c r="K30" s="16">
        <f>IF(OR(A30="",B30=""),"",IFERROR(IF(OR(F30="",G30=""),"Conferir período",IF(G30&lt;F30,"Conferir período",IF(COUNTIFS(Vagas!$A$4:$A$103,A30,Vagas!$B$4:$B$103,B30)=0,"Vaga não cadastrada",IF(COUNTIFS(Vagas!$A$4:$A$103,A30,Vagas!$B$4:$B$103,B30,Vagas!$C$4:$C$103,C30)=0,"Conferir unidade cedente",IF(COUNTIFS(Vagas!$A$4:$A$103,A30,Vagas!$B$4:$B$103,B30,Vagas!$F$4:$F$103,"Disponível")=0,"Conferir situação da vaga",IF(COUNTIFS($A$4:$A$103,A30,$B$4:$B$103,B30,$F$4:$F$103,"&lt;="&amp;G30,$G$4:$G$103,"&gt;="&amp;F30)&gt;1,"Conferir sobreposição",IF(AND(H30&lt;&gt;"",'Premissas'!$B$6&lt;&gt;"",H30&gt;'Premissas'!$B$6),"Conferir valor","OK"))))))),"Conferir dados"))</f>
        <v/>
      </c>
      <c r="L30" s="15" t="n"/>
    </row>
    <row r="31" ht="30" customHeight="1">
      <c r="A31" s="15" t="n"/>
      <c r="B31" s="15" t="n"/>
      <c r="C31" s="15" t="n"/>
      <c r="D31" s="15" t="n"/>
      <c r="E31" s="15" t="n"/>
      <c r="F31" s="25" t="n"/>
      <c r="G31" s="25" t="n"/>
      <c r="H31" s="26" t="n"/>
      <c r="I31" s="25" t="n"/>
      <c r="J31" s="17">
        <f>IF(OR(A31="",B31="",F31="",G31=""),"",IFERROR(IF(G31&lt;F31,"Revisar período",IF('Premissas'!$B$4&lt;F31,"Programada",IF('Premissas'!$B$4&gt;G31,"Encerrada","Ativa"))),"Revisar dados"))</f>
        <v/>
      </c>
      <c r="K31" s="17">
        <f>IF(OR(A31="",B31=""),"",IFERROR(IF(OR(F31="",G31=""),"Conferir período",IF(G31&lt;F31,"Conferir período",IF(COUNTIFS(Vagas!$A$4:$A$103,A31,Vagas!$B$4:$B$103,B31)=0,"Vaga não cadastrada",IF(COUNTIFS(Vagas!$A$4:$A$103,A31,Vagas!$B$4:$B$103,B31,Vagas!$C$4:$C$103,C31)=0,"Conferir unidade cedente",IF(COUNTIFS(Vagas!$A$4:$A$103,A31,Vagas!$B$4:$B$103,B31,Vagas!$F$4:$F$103,"Disponível")=0,"Conferir situação da vaga",IF(COUNTIFS($A$4:$A$103,A31,$B$4:$B$103,B31,$F$4:$F$103,"&lt;="&amp;G31,$G$4:$G$103,"&gt;="&amp;F31)&gt;1,"Conferir sobreposição",IF(AND(H31&lt;&gt;"",'Premissas'!$B$6&lt;&gt;"",H31&gt;'Premissas'!$B$6),"Conferir valor","OK"))))))),"Conferir dados"))</f>
        <v/>
      </c>
      <c r="L31" s="15" t="n"/>
    </row>
    <row r="32" ht="30" customHeight="1">
      <c r="A32" s="15" t="n"/>
      <c r="B32" s="15" t="n"/>
      <c r="C32" s="15" t="n"/>
      <c r="D32" s="15" t="n"/>
      <c r="E32" s="15" t="n"/>
      <c r="F32" s="25" t="n"/>
      <c r="G32" s="25" t="n"/>
      <c r="H32" s="26" t="n"/>
      <c r="I32" s="25" t="n"/>
      <c r="J32" s="16">
        <f>IF(OR(A32="",B32="",F32="",G32=""),"",IFERROR(IF(G32&lt;F32,"Revisar período",IF('Premissas'!$B$4&lt;F32,"Programada",IF('Premissas'!$B$4&gt;G32,"Encerrada","Ativa"))),"Revisar dados"))</f>
        <v/>
      </c>
      <c r="K32" s="16">
        <f>IF(OR(A32="",B32=""),"",IFERROR(IF(OR(F32="",G32=""),"Conferir período",IF(G32&lt;F32,"Conferir período",IF(COUNTIFS(Vagas!$A$4:$A$103,A32,Vagas!$B$4:$B$103,B32)=0,"Vaga não cadastrada",IF(COUNTIFS(Vagas!$A$4:$A$103,A32,Vagas!$B$4:$B$103,B32,Vagas!$C$4:$C$103,C32)=0,"Conferir unidade cedente",IF(COUNTIFS(Vagas!$A$4:$A$103,A32,Vagas!$B$4:$B$103,B32,Vagas!$F$4:$F$103,"Disponível")=0,"Conferir situação da vaga",IF(COUNTIFS($A$4:$A$103,A32,$B$4:$B$103,B32,$F$4:$F$103,"&lt;="&amp;G32,$G$4:$G$103,"&gt;="&amp;F32)&gt;1,"Conferir sobreposição",IF(AND(H32&lt;&gt;"",'Premissas'!$B$6&lt;&gt;"",H32&gt;'Premissas'!$B$6),"Conferir valor","OK"))))))),"Conferir dados"))</f>
        <v/>
      </c>
      <c r="L32" s="15" t="n"/>
    </row>
    <row r="33" ht="30" customHeight="1">
      <c r="A33" s="15" t="n"/>
      <c r="B33" s="15" t="n"/>
      <c r="C33" s="15" t="n"/>
      <c r="D33" s="15" t="n"/>
      <c r="E33" s="15" t="n"/>
      <c r="F33" s="25" t="n"/>
      <c r="G33" s="25" t="n"/>
      <c r="H33" s="26" t="n"/>
      <c r="I33" s="25" t="n"/>
      <c r="J33" s="17">
        <f>IF(OR(A33="",B33="",F33="",G33=""),"",IFERROR(IF(G33&lt;F33,"Revisar período",IF('Premissas'!$B$4&lt;F33,"Programada",IF('Premissas'!$B$4&gt;G33,"Encerrada","Ativa"))),"Revisar dados"))</f>
        <v/>
      </c>
      <c r="K33" s="17">
        <f>IF(OR(A33="",B33=""),"",IFERROR(IF(OR(F33="",G33=""),"Conferir período",IF(G33&lt;F33,"Conferir período",IF(COUNTIFS(Vagas!$A$4:$A$103,A33,Vagas!$B$4:$B$103,B33)=0,"Vaga não cadastrada",IF(COUNTIFS(Vagas!$A$4:$A$103,A33,Vagas!$B$4:$B$103,B33,Vagas!$C$4:$C$103,C33)=0,"Conferir unidade cedente",IF(COUNTIFS(Vagas!$A$4:$A$103,A33,Vagas!$B$4:$B$103,B33,Vagas!$F$4:$F$103,"Disponível")=0,"Conferir situação da vaga",IF(COUNTIFS($A$4:$A$103,A33,$B$4:$B$103,B33,$F$4:$F$103,"&lt;="&amp;G33,$G$4:$G$103,"&gt;="&amp;F33)&gt;1,"Conferir sobreposição",IF(AND(H33&lt;&gt;"",'Premissas'!$B$6&lt;&gt;"",H33&gt;'Premissas'!$B$6),"Conferir valor","OK"))))))),"Conferir dados"))</f>
        <v/>
      </c>
      <c r="L33" s="15" t="n"/>
    </row>
    <row r="34" ht="30" customHeight="1">
      <c r="A34" s="15" t="n"/>
      <c r="B34" s="15" t="n"/>
      <c r="C34" s="15" t="n"/>
      <c r="D34" s="15" t="n"/>
      <c r="E34" s="15" t="n"/>
      <c r="F34" s="25" t="n"/>
      <c r="G34" s="25" t="n"/>
      <c r="H34" s="26" t="n"/>
      <c r="I34" s="25" t="n"/>
      <c r="J34" s="16">
        <f>IF(OR(A34="",B34="",F34="",G34=""),"",IFERROR(IF(G34&lt;F34,"Revisar período",IF('Premissas'!$B$4&lt;F34,"Programada",IF('Premissas'!$B$4&gt;G34,"Encerrada","Ativa"))),"Revisar dados"))</f>
        <v/>
      </c>
      <c r="K34" s="16">
        <f>IF(OR(A34="",B34=""),"",IFERROR(IF(OR(F34="",G34=""),"Conferir período",IF(G34&lt;F34,"Conferir período",IF(COUNTIFS(Vagas!$A$4:$A$103,A34,Vagas!$B$4:$B$103,B34)=0,"Vaga não cadastrada",IF(COUNTIFS(Vagas!$A$4:$A$103,A34,Vagas!$B$4:$B$103,B34,Vagas!$C$4:$C$103,C34)=0,"Conferir unidade cedente",IF(COUNTIFS(Vagas!$A$4:$A$103,A34,Vagas!$B$4:$B$103,B34,Vagas!$F$4:$F$103,"Disponível")=0,"Conferir situação da vaga",IF(COUNTIFS($A$4:$A$103,A34,$B$4:$B$103,B34,$F$4:$F$103,"&lt;="&amp;G34,$G$4:$G$103,"&gt;="&amp;F34)&gt;1,"Conferir sobreposição",IF(AND(H34&lt;&gt;"",'Premissas'!$B$6&lt;&gt;"",H34&gt;'Premissas'!$B$6),"Conferir valor","OK"))))))),"Conferir dados"))</f>
        <v/>
      </c>
      <c r="L34" s="15" t="n"/>
    </row>
    <row r="35" ht="30" customHeight="1">
      <c r="A35" s="15" t="n"/>
      <c r="B35" s="15" t="n"/>
      <c r="C35" s="15" t="n"/>
      <c r="D35" s="15" t="n"/>
      <c r="E35" s="15" t="n"/>
      <c r="F35" s="25" t="n"/>
      <c r="G35" s="25" t="n"/>
      <c r="H35" s="26" t="n"/>
      <c r="I35" s="25" t="n"/>
      <c r="J35" s="17">
        <f>IF(OR(A35="",B35="",F35="",G35=""),"",IFERROR(IF(G35&lt;F35,"Revisar período",IF('Premissas'!$B$4&lt;F35,"Programada",IF('Premissas'!$B$4&gt;G35,"Encerrada","Ativa"))),"Revisar dados"))</f>
        <v/>
      </c>
      <c r="K35" s="17">
        <f>IF(OR(A35="",B35=""),"",IFERROR(IF(OR(F35="",G35=""),"Conferir período",IF(G35&lt;F35,"Conferir período",IF(COUNTIFS(Vagas!$A$4:$A$103,A35,Vagas!$B$4:$B$103,B35)=0,"Vaga não cadastrada",IF(COUNTIFS(Vagas!$A$4:$A$103,A35,Vagas!$B$4:$B$103,B35,Vagas!$C$4:$C$103,C35)=0,"Conferir unidade cedente",IF(COUNTIFS(Vagas!$A$4:$A$103,A35,Vagas!$B$4:$B$103,B35,Vagas!$F$4:$F$103,"Disponível")=0,"Conferir situação da vaga",IF(COUNTIFS($A$4:$A$103,A35,$B$4:$B$103,B35,$F$4:$F$103,"&lt;="&amp;G35,$G$4:$G$103,"&gt;="&amp;F35)&gt;1,"Conferir sobreposição",IF(AND(H35&lt;&gt;"",'Premissas'!$B$6&lt;&gt;"",H35&gt;'Premissas'!$B$6),"Conferir valor","OK"))))))),"Conferir dados"))</f>
        <v/>
      </c>
      <c r="L35" s="15" t="n"/>
    </row>
    <row r="36" ht="30" customHeight="1">
      <c r="A36" s="15" t="n"/>
      <c r="B36" s="15" t="n"/>
      <c r="C36" s="15" t="n"/>
      <c r="D36" s="15" t="n"/>
      <c r="E36" s="15" t="n"/>
      <c r="F36" s="25" t="n"/>
      <c r="G36" s="25" t="n"/>
      <c r="H36" s="26" t="n"/>
      <c r="I36" s="25" t="n"/>
      <c r="J36" s="16">
        <f>IF(OR(A36="",B36="",F36="",G36=""),"",IFERROR(IF(G36&lt;F36,"Revisar período",IF('Premissas'!$B$4&lt;F36,"Programada",IF('Premissas'!$B$4&gt;G36,"Encerrada","Ativa"))),"Revisar dados"))</f>
        <v/>
      </c>
      <c r="K36" s="16">
        <f>IF(OR(A36="",B36=""),"",IFERROR(IF(OR(F36="",G36=""),"Conferir período",IF(G36&lt;F36,"Conferir período",IF(COUNTIFS(Vagas!$A$4:$A$103,A36,Vagas!$B$4:$B$103,B36)=0,"Vaga não cadastrada",IF(COUNTIFS(Vagas!$A$4:$A$103,A36,Vagas!$B$4:$B$103,B36,Vagas!$C$4:$C$103,C36)=0,"Conferir unidade cedente",IF(COUNTIFS(Vagas!$A$4:$A$103,A36,Vagas!$B$4:$B$103,B36,Vagas!$F$4:$F$103,"Disponível")=0,"Conferir situação da vaga",IF(COUNTIFS($A$4:$A$103,A36,$B$4:$B$103,B36,$F$4:$F$103,"&lt;="&amp;G36,$G$4:$G$103,"&gt;="&amp;F36)&gt;1,"Conferir sobreposição",IF(AND(H36&lt;&gt;"",'Premissas'!$B$6&lt;&gt;"",H36&gt;'Premissas'!$B$6),"Conferir valor","OK"))))))),"Conferir dados"))</f>
        <v/>
      </c>
      <c r="L36" s="15" t="n"/>
    </row>
    <row r="37" ht="30" customHeight="1">
      <c r="A37" s="15" t="n"/>
      <c r="B37" s="15" t="n"/>
      <c r="C37" s="15" t="n"/>
      <c r="D37" s="15" t="n"/>
      <c r="E37" s="15" t="n"/>
      <c r="F37" s="25" t="n"/>
      <c r="G37" s="25" t="n"/>
      <c r="H37" s="26" t="n"/>
      <c r="I37" s="25" t="n"/>
      <c r="J37" s="17">
        <f>IF(OR(A37="",B37="",F37="",G37=""),"",IFERROR(IF(G37&lt;F37,"Revisar período",IF('Premissas'!$B$4&lt;F37,"Programada",IF('Premissas'!$B$4&gt;G37,"Encerrada","Ativa"))),"Revisar dados"))</f>
        <v/>
      </c>
      <c r="K37" s="17">
        <f>IF(OR(A37="",B37=""),"",IFERROR(IF(OR(F37="",G37=""),"Conferir período",IF(G37&lt;F37,"Conferir período",IF(COUNTIFS(Vagas!$A$4:$A$103,A37,Vagas!$B$4:$B$103,B37)=0,"Vaga não cadastrada",IF(COUNTIFS(Vagas!$A$4:$A$103,A37,Vagas!$B$4:$B$103,B37,Vagas!$C$4:$C$103,C37)=0,"Conferir unidade cedente",IF(COUNTIFS(Vagas!$A$4:$A$103,A37,Vagas!$B$4:$B$103,B37,Vagas!$F$4:$F$103,"Disponível")=0,"Conferir situação da vaga",IF(COUNTIFS($A$4:$A$103,A37,$B$4:$B$103,B37,$F$4:$F$103,"&lt;="&amp;G37,$G$4:$G$103,"&gt;="&amp;F37)&gt;1,"Conferir sobreposição",IF(AND(H37&lt;&gt;"",'Premissas'!$B$6&lt;&gt;"",H37&gt;'Premissas'!$B$6),"Conferir valor","OK"))))))),"Conferir dados"))</f>
        <v/>
      </c>
      <c r="L37" s="15" t="n"/>
    </row>
    <row r="38" ht="30" customHeight="1">
      <c r="A38" s="15" t="n"/>
      <c r="B38" s="15" t="n"/>
      <c r="C38" s="15" t="n"/>
      <c r="D38" s="15" t="n"/>
      <c r="E38" s="15" t="n"/>
      <c r="F38" s="25" t="n"/>
      <c r="G38" s="25" t="n"/>
      <c r="H38" s="26" t="n"/>
      <c r="I38" s="25" t="n"/>
      <c r="J38" s="16">
        <f>IF(OR(A38="",B38="",F38="",G38=""),"",IFERROR(IF(G38&lt;F38,"Revisar período",IF('Premissas'!$B$4&lt;F38,"Programada",IF('Premissas'!$B$4&gt;G38,"Encerrada","Ativa"))),"Revisar dados"))</f>
        <v/>
      </c>
      <c r="K38" s="16">
        <f>IF(OR(A38="",B38=""),"",IFERROR(IF(OR(F38="",G38=""),"Conferir período",IF(G38&lt;F38,"Conferir período",IF(COUNTIFS(Vagas!$A$4:$A$103,A38,Vagas!$B$4:$B$103,B38)=0,"Vaga não cadastrada",IF(COUNTIFS(Vagas!$A$4:$A$103,A38,Vagas!$B$4:$B$103,B38,Vagas!$C$4:$C$103,C38)=0,"Conferir unidade cedente",IF(COUNTIFS(Vagas!$A$4:$A$103,A38,Vagas!$B$4:$B$103,B38,Vagas!$F$4:$F$103,"Disponível")=0,"Conferir situação da vaga",IF(COUNTIFS($A$4:$A$103,A38,$B$4:$B$103,B38,$F$4:$F$103,"&lt;="&amp;G38,$G$4:$G$103,"&gt;="&amp;F38)&gt;1,"Conferir sobreposição",IF(AND(H38&lt;&gt;"",'Premissas'!$B$6&lt;&gt;"",H38&gt;'Premissas'!$B$6),"Conferir valor","OK"))))))),"Conferir dados"))</f>
        <v/>
      </c>
      <c r="L38" s="15" t="n"/>
    </row>
    <row r="39" ht="30" customHeight="1">
      <c r="A39" s="15" t="n"/>
      <c r="B39" s="15" t="n"/>
      <c r="C39" s="15" t="n"/>
      <c r="D39" s="15" t="n"/>
      <c r="E39" s="15" t="n"/>
      <c r="F39" s="25" t="n"/>
      <c r="G39" s="25" t="n"/>
      <c r="H39" s="26" t="n"/>
      <c r="I39" s="25" t="n"/>
      <c r="J39" s="17">
        <f>IF(OR(A39="",B39="",F39="",G39=""),"",IFERROR(IF(G39&lt;F39,"Revisar período",IF('Premissas'!$B$4&lt;F39,"Programada",IF('Premissas'!$B$4&gt;G39,"Encerrada","Ativa"))),"Revisar dados"))</f>
        <v/>
      </c>
      <c r="K39" s="17">
        <f>IF(OR(A39="",B39=""),"",IFERROR(IF(OR(F39="",G39=""),"Conferir período",IF(G39&lt;F39,"Conferir período",IF(COUNTIFS(Vagas!$A$4:$A$103,A39,Vagas!$B$4:$B$103,B39)=0,"Vaga não cadastrada",IF(COUNTIFS(Vagas!$A$4:$A$103,A39,Vagas!$B$4:$B$103,B39,Vagas!$C$4:$C$103,C39)=0,"Conferir unidade cedente",IF(COUNTIFS(Vagas!$A$4:$A$103,A39,Vagas!$B$4:$B$103,B39,Vagas!$F$4:$F$103,"Disponível")=0,"Conferir situação da vaga",IF(COUNTIFS($A$4:$A$103,A39,$B$4:$B$103,B39,$F$4:$F$103,"&lt;="&amp;G39,$G$4:$G$103,"&gt;="&amp;F39)&gt;1,"Conferir sobreposição",IF(AND(H39&lt;&gt;"",'Premissas'!$B$6&lt;&gt;"",H39&gt;'Premissas'!$B$6),"Conferir valor","OK"))))))),"Conferir dados"))</f>
        <v/>
      </c>
      <c r="L39" s="15" t="n"/>
    </row>
    <row r="40" ht="30" customHeight="1">
      <c r="A40" s="15" t="n"/>
      <c r="B40" s="15" t="n"/>
      <c r="C40" s="15" t="n"/>
      <c r="D40" s="15" t="n"/>
      <c r="E40" s="15" t="n"/>
      <c r="F40" s="25" t="n"/>
      <c r="G40" s="25" t="n"/>
      <c r="H40" s="26" t="n"/>
      <c r="I40" s="25" t="n"/>
      <c r="J40" s="16">
        <f>IF(OR(A40="",B40="",F40="",G40=""),"",IFERROR(IF(G40&lt;F40,"Revisar período",IF('Premissas'!$B$4&lt;F40,"Programada",IF('Premissas'!$B$4&gt;G40,"Encerrada","Ativa"))),"Revisar dados"))</f>
        <v/>
      </c>
      <c r="K40" s="16">
        <f>IF(OR(A40="",B40=""),"",IFERROR(IF(OR(F40="",G40=""),"Conferir período",IF(G40&lt;F40,"Conferir período",IF(COUNTIFS(Vagas!$A$4:$A$103,A40,Vagas!$B$4:$B$103,B40)=0,"Vaga não cadastrada",IF(COUNTIFS(Vagas!$A$4:$A$103,A40,Vagas!$B$4:$B$103,B40,Vagas!$C$4:$C$103,C40)=0,"Conferir unidade cedente",IF(COUNTIFS(Vagas!$A$4:$A$103,A40,Vagas!$B$4:$B$103,B40,Vagas!$F$4:$F$103,"Disponível")=0,"Conferir situação da vaga",IF(COUNTIFS($A$4:$A$103,A40,$B$4:$B$103,B40,$F$4:$F$103,"&lt;="&amp;G40,$G$4:$G$103,"&gt;="&amp;F40)&gt;1,"Conferir sobreposição",IF(AND(H40&lt;&gt;"",'Premissas'!$B$6&lt;&gt;"",H40&gt;'Premissas'!$B$6),"Conferir valor","OK"))))))),"Conferir dados"))</f>
        <v/>
      </c>
      <c r="L40" s="15" t="n"/>
    </row>
    <row r="41" ht="30" customHeight="1">
      <c r="A41" s="15" t="n"/>
      <c r="B41" s="15" t="n"/>
      <c r="C41" s="15" t="n"/>
      <c r="D41" s="15" t="n"/>
      <c r="E41" s="15" t="n"/>
      <c r="F41" s="25" t="n"/>
      <c r="G41" s="25" t="n"/>
      <c r="H41" s="26" t="n"/>
      <c r="I41" s="25" t="n"/>
      <c r="J41" s="17">
        <f>IF(OR(A41="",B41="",F41="",G41=""),"",IFERROR(IF(G41&lt;F41,"Revisar período",IF('Premissas'!$B$4&lt;F41,"Programada",IF('Premissas'!$B$4&gt;G41,"Encerrada","Ativa"))),"Revisar dados"))</f>
        <v/>
      </c>
      <c r="K41" s="17">
        <f>IF(OR(A41="",B41=""),"",IFERROR(IF(OR(F41="",G41=""),"Conferir período",IF(G41&lt;F41,"Conferir período",IF(COUNTIFS(Vagas!$A$4:$A$103,A41,Vagas!$B$4:$B$103,B41)=0,"Vaga não cadastrada",IF(COUNTIFS(Vagas!$A$4:$A$103,A41,Vagas!$B$4:$B$103,B41,Vagas!$C$4:$C$103,C41)=0,"Conferir unidade cedente",IF(COUNTIFS(Vagas!$A$4:$A$103,A41,Vagas!$B$4:$B$103,B41,Vagas!$F$4:$F$103,"Disponível")=0,"Conferir situação da vaga",IF(COUNTIFS($A$4:$A$103,A41,$B$4:$B$103,B41,$F$4:$F$103,"&lt;="&amp;G41,$G$4:$G$103,"&gt;="&amp;F41)&gt;1,"Conferir sobreposição",IF(AND(H41&lt;&gt;"",'Premissas'!$B$6&lt;&gt;"",H41&gt;'Premissas'!$B$6),"Conferir valor","OK"))))))),"Conferir dados"))</f>
        <v/>
      </c>
      <c r="L41" s="15" t="n"/>
    </row>
    <row r="42" ht="30" customHeight="1">
      <c r="A42" s="15" t="n"/>
      <c r="B42" s="15" t="n"/>
      <c r="C42" s="15" t="n"/>
      <c r="D42" s="15" t="n"/>
      <c r="E42" s="15" t="n"/>
      <c r="F42" s="25" t="n"/>
      <c r="G42" s="25" t="n"/>
      <c r="H42" s="26" t="n"/>
      <c r="I42" s="25" t="n"/>
      <c r="J42" s="16">
        <f>IF(OR(A42="",B42="",F42="",G42=""),"",IFERROR(IF(G42&lt;F42,"Revisar período",IF('Premissas'!$B$4&lt;F42,"Programada",IF('Premissas'!$B$4&gt;G42,"Encerrada","Ativa"))),"Revisar dados"))</f>
        <v/>
      </c>
      <c r="K42" s="16">
        <f>IF(OR(A42="",B42=""),"",IFERROR(IF(OR(F42="",G42=""),"Conferir período",IF(G42&lt;F42,"Conferir período",IF(COUNTIFS(Vagas!$A$4:$A$103,A42,Vagas!$B$4:$B$103,B42)=0,"Vaga não cadastrada",IF(COUNTIFS(Vagas!$A$4:$A$103,A42,Vagas!$B$4:$B$103,B42,Vagas!$C$4:$C$103,C42)=0,"Conferir unidade cedente",IF(COUNTIFS(Vagas!$A$4:$A$103,A42,Vagas!$B$4:$B$103,B42,Vagas!$F$4:$F$103,"Disponível")=0,"Conferir situação da vaga",IF(COUNTIFS($A$4:$A$103,A42,$B$4:$B$103,B42,$F$4:$F$103,"&lt;="&amp;G42,$G$4:$G$103,"&gt;="&amp;F42)&gt;1,"Conferir sobreposição",IF(AND(H42&lt;&gt;"",'Premissas'!$B$6&lt;&gt;"",H42&gt;'Premissas'!$B$6),"Conferir valor","OK"))))))),"Conferir dados"))</f>
        <v/>
      </c>
      <c r="L42" s="15" t="n"/>
    </row>
    <row r="43" ht="30" customHeight="1">
      <c r="A43" s="15" t="n"/>
      <c r="B43" s="15" t="n"/>
      <c r="C43" s="15" t="n"/>
      <c r="D43" s="15" t="n"/>
      <c r="E43" s="15" t="n"/>
      <c r="F43" s="25" t="n"/>
      <c r="G43" s="25" t="n"/>
      <c r="H43" s="26" t="n"/>
      <c r="I43" s="25" t="n"/>
      <c r="J43" s="17">
        <f>IF(OR(A43="",B43="",F43="",G43=""),"",IFERROR(IF(G43&lt;F43,"Revisar período",IF('Premissas'!$B$4&lt;F43,"Programada",IF('Premissas'!$B$4&gt;G43,"Encerrada","Ativa"))),"Revisar dados"))</f>
        <v/>
      </c>
      <c r="K43" s="17">
        <f>IF(OR(A43="",B43=""),"",IFERROR(IF(OR(F43="",G43=""),"Conferir período",IF(G43&lt;F43,"Conferir período",IF(COUNTIFS(Vagas!$A$4:$A$103,A43,Vagas!$B$4:$B$103,B43)=0,"Vaga não cadastrada",IF(COUNTIFS(Vagas!$A$4:$A$103,A43,Vagas!$B$4:$B$103,B43,Vagas!$C$4:$C$103,C43)=0,"Conferir unidade cedente",IF(COUNTIFS(Vagas!$A$4:$A$103,A43,Vagas!$B$4:$B$103,B43,Vagas!$F$4:$F$103,"Disponível")=0,"Conferir situação da vaga",IF(COUNTIFS($A$4:$A$103,A43,$B$4:$B$103,B43,$F$4:$F$103,"&lt;="&amp;G43,$G$4:$G$103,"&gt;="&amp;F43)&gt;1,"Conferir sobreposição",IF(AND(H43&lt;&gt;"",'Premissas'!$B$6&lt;&gt;"",H43&gt;'Premissas'!$B$6),"Conferir valor","OK"))))))),"Conferir dados"))</f>
        <v/>
      </c>
      <c r="L43" s="15" t="n"/>
    </row>
    <row r="44" ht="30" customHeight="1">
      <c r="A44" s="15" t="n"/>
      <c r="B44" s="15" t="n"/>
      <c r="C44" s="15" t="n"/>
      <c r="D44" s="15" t="n"/>
      <c r="E44" s="15" t="n"/>
      <c r="F44" s="25" t="n"/>
      <c r="G44" s="25" t="n"/>
      <c r="H44" s="26" t="n"/>
      <c r="I44" s="25" t="n"/>
      <c r="J44" s="16">
        <f>IF(OR(A44="",B44="",F44="",G44=""),"",IFERROR(IF(G44&lt;F44,"Revisar período",IF('Premissas'!$B$4&lt;F44,"Programada",IF('Premissas'!$B$4&gt;G44,"Encerrada","Ativa"))),"Revisar dados"))</f>
        <v/>
      </c>
      <c r="K44" s="16">
        <f>IF(OR(A44="",B44=""),"",IFERROR(IF(OR(F44="",G44=""),"Conferir período",IF(G44&lt;F44,"Conferir período",IF(COUNTIFS(Vagas!$A$4:$A$103,A44,Vagas!$B$4:$B$103,B44)=0,"Vaga não cadastrada",IF(COUNTIFS(Vagas!$A$4:$A$103,A44,Vagas!$B$4:$B$103,B44,Vagas!$C$4:$C$103,C44)=0,"Conferir unidade cedente",IF(COUNTIFS(Vagas!$A$4:$A$103,A44,Vagas!$B$4:$B$103,B44,Vagas!$F$4:$F$103,"Disponível")=0,"Conferir situação da vaga",IF(COUNTIFS($A$4:$A$103,A44,$B$4:$B$103,B44,$F$4:$F$103,"&lt;="&amp;G44,$G$4:$G$103,"&gt;="&amp;F44)&gt;1,"Conferir sobreposição",IF(AND(H44&lt;&gt;"",'Premissas'!$B$6&lt;&gt;"",H44&gt;'Premissas'!$B$6),"Conferir valor","OK"))))))),"Conferir dados"))</f>
        <v/>
      </c>
      <c r="L44" s="15" t="n"/>
    </row>
    <row r="45" ht="30" customHeight="1">
      <c r="A45" s="15" t="n"/>
      <c r="B45" s="15" t="n"/>
      <c r="C45" s="15" t="n"/>
      <c r="D45" s="15" t="n"/>
      <c r="E45" s="15" t="n"/>
      <c r="F45" s="25" t="n"/>
      <c r="G45" s="25" t="n"/>
      <c r="H45" s="26" t="n"/>
      <c r="I45" s="25" t="n"/>
      <c r="J45" s="17">
        <f>IF(OR(A45="",B45="",F45="",G45=""),"",IFERROR(IF(G45&lt;F45,"Revisar período",IF('Premissas'!$B$4&lt;F45,"Programada",IF('Premissas'!$B$4&gt;G45,"Encerrada","Ativa"))),"Revisar dados"))</f>
        <v/>
      </c>
      <c r="K45" s="17">
        <f>IF(OR(A45="",B45=""),"",IFERROR(IF(OR(F45="",G45=""),"Conferir período",IF(G45&lt;F45,"Conferir período",IF(COUNTIFS(Vagas!$A$4:$A$103,A45,Vagas!$B$4:$B$103,B45)=0,"Vaga não cadastrada",IF(COUNTIFS(Vagas!$A$4:$A$103,A45,Vagas!$B$4:$B$103,B45,Vagas!$C$4:$C$103,C45)=0,"Conferir unidade cedente",IF(COUNTIFS(Vagas!$A$4:$A$103,A45,Vagas!$B$4:$B$103,B45,Vagas!$F$4:$F$103,"Disponível")=0,"Conferir situação da vaga",IF(COUNTIFS($A$4:$A$103,A45,$B$4:$B$103,B45,$F$4:$F$103,"&lt;="&amp;G45,$G$4:$G$103,"&gt;="&amp;F45)&gt;1,"Conferir sobreposição",IF(AND(H45&lt;&gt;"",'Premissas'!$B$6&lt;&gt;"",H45&gt;'Premissas'!$B$6),"Conferir valor","OK"))))))),"Conferir dados"))</f>
        <v/>
      </c>
      <c r="L45" s="15" t="n"/>
    </row>
    <row r="46" ht="30" customHeight="1">
      <c r="A46" s="15" t="n"/>
      <c r="B46" s="15" t="n"/>
      <c r="C46" s="15" t="n"/>
      <c r="D46" s="15" t="n"/>
      <c r="E46" s="15" t="n"/>
      <c r="F46" s="25" t="n"/>
      <c r="G46" s="25" t="n"/>
      <c r="H46" s="26" t="n"/>
      <c r="I46" s="25" t="n"/>
      <c r="J46" s="16">
        <f>IF(OR(A46="",B46="",F46="",G46=""),"",IFERROR(IF(G46&lt;F46,"Revisar período",IF('Premissas'!$B$4&lt;F46,"Programada",IF('Premissas'!$B$4&gt;G46,"Encerrada","Ativa"))),"Revisar dados"))</f>
        <v/>
      </c>
      <c r="K46" s="16">
        <f>IF(OR(A46="",B46=""),"",IFERROR(IF(OR(F46="",G46=""),"Conferir período",IF(G46&lt;F46,"Conferir período",IF(COUNTIFS(Vagas!$A$4:$A$103,A46,Vagas!$B$4:$B$103,B46)=0,"Vaga não cadastrada",IF(COUNTIFS(Vagas!$A$4:$A$103,A46,Vagas!$B$4:$B$103,B46,Vagas!$C$4:$C$103,C46)=0,"Conferir unidade cedente",IF(COUNTIFS(Vagas!$A$4:$A$103,A46,Vagas!$B$4:$B$103,B46,Vagas!$F$4:$F$103,"Disponível")=0,"Conferir situação da vaga",IF(COUNTIFS($A$4:$A$103,A46,$B$4:$B$103,B46,$F$4:$F$103,"&lt;="&amp;G46,$G$4:$G$103,"&gt;="&amp;F46)&gt;1,"Conferir sobreposição",IF(AND(H46&lt;&gt;"",'Premissas'!$B$6&lt;&gt;"",H46&gt;'Premissas'!$B$6),"Conferir valor","OK"))))))),"Conferir dados"))</f>
        <v/>
      </c>
      <c r="L46" s="15" t="n"/>
    </row>
    <row r="47" ht="30" customHeight="1">
      <c r="A47" s="15" t="n"/>
      <c r="B47" s="15" t="n"/>
      <c r="C47" s="15" t="n"/>
      <c r="D47" s="15" t="n"/>
      <c r="E47" s="15" t="n"/>
      <c r="F47" s="25" t="n"/>
      <c r="G47" s="25" t="n"/>
      <c r="H47" s="26" t="n"/>
      <c r="I47" s="25" t="n"/>
      <c r="J47" s="17">
        <f>IF(OR(A47="",B47="",F47="",G47=""),"",IFERROR(IF(G47&lt;F47,"Revisar período",IF('Premissas'!$B$4&lt;F47,"Programada",IF('Premissas'!$B$4&gt;G47,"Encerrada","Ativa"))),"Revisar dados"))</f>
        <v/>
      </c>
      <c r="K47" s="17">
        <f>IF(OR(A47="",B47=""),"",IFERROR(IF(OR(F47="",G47=""),"Conferir período",IF(G47&lt;F47,"Conferir período",IF(COUNTIFS(Vagas!$A$4:$A$103,A47,Vagas!$B$4:$B$103,B47)=0,"Vaga não cadastrada",IF(COUNTIFS(Vagas!$A$4:$A$103,A47,Vagas!$B$4:$B$103,B47,Vagas!$C$4:$C$103,C47)=0,"Conferir unidade cedente",IF(COUNTIFS(Vagas!$A$4:$A$103,A47,Vagas!$B$4:$B$103,B47,Vagas!$F$4:$F$103,"Disponível")=0,"Conferir situação da vaga",IF(COUNTIFS($A$4:$A$103,A47,$B$4:$B$103,B47,$F$4:$F$103,"&lt;="&amp;G47,$G$4:$G$103,"&gt;="&amp;F47)&gt;1,"Conferir sobreposição",IF(AND(H47&lt;&gt;"",'Premissas'!$B$6&lt;&gt;"",H47&gt;'Premissas'!$B$6),"Conferir valor","OK"))))))),"Conferir dados"))</f>
        <v/>
      </c>
      <c r="L47" s="15" t="n"/>
    </row>
    <row r="48" ht="30" customHeight="1">
      <c r="A48" s="15" t="n"/>
      <c r="B48" s="15" t="n"/>
      <c r="C48" s="15" t="n"/>
      <c r="D48" s="15" t="n"/>
      <c r="E48" s="15" t="n"/>
      <c r="F48" s="25" t="n"/>
      <c r="G48" s="25" t="n"/>
      <c r="H48" s="26" t="n"/>
      <c r="I48" s="25" t="n"/>
      <c r="J48" s="16">
        <f>IF(OR(A48="",B48="",F48="",G48=""),"",IFERROR(IF(G48&lt;F48,"Revisar período",IF('Premissas'!$B$4&lt;F48,"Programada",IF('Premissas'!$B$4&gt;G48,"Encerrada","Ativa"))),"Revisar dados"))</f>
        <v/>
      </c>
      <c r="K48" s="16">
        <f>IF(OR(A48="",B48=""),"",IFERROR(IF(OR(F48="",G48=""),"Conferir período",IF(G48&lt;F48,"Conferir período",IF(COUNTIFS(Vagas!$A$4:$A$103,A48,Vagas!$B$4:$B$103,B48)=0,"Vaga não cadastrada",IF(COUNTIFS(Vagas!$A$4:$A$103,A48,Vagas!$B$4:$B$103,B48,Vagas!$C$4:$C$103,C48)=0,"Conferir unidade cedente",IF(COUNTIFS(Vagas!$A$4:$A$103,A48,Vagas!$B$4:$B$103,B48,Vagas!$F$4:$F$103,"Disponível")=0,"Conferir situação da vaga",IF(COUNTIFS($A$4:$A$103,A48,$B$4:$B$103,B48,$F$4:$F$103,"&lt;="&amp;G48,$G$4:$G$103,"&gt;="&amp;F48)&gt;1,"Conferir sobreposição",IF(AND(H48&lt;&gt;"",'Premissas'!$B$6&lt;&gt;"",H48&gt;'Premissas'!$B$6),"Conferir valor","OK"))))))),"Conferir dados"))</f>
        <v/>
      </c>
      <c r="L48" s="15" t="n"/>
    </row>
    <row r="49" ht="30" customHeight="1">
      <c r="A49" s="15" t="n"/>
      <c r="B49" s="15" t="n"/>
      <c r="C49" s="15" t="n"/>
      <c r="D49" s="15" t="n"/>
      <c r="E49" s="15" t="n"/>
      <c r="F49" s="25" t="n"/>
      <c r="G49" s="25" t="n"/>
      <c r="H49" s="26" t="n"/>
      <c r="I49" s="25" t="n"/>
      <c r="J49" s="17">
        <f>IF(OR(A49="",B49="",F49="",G49=""),"",IFERROR(IF(G49&lt;F49,"Revisar período",IF('Premissas'!$B$4&lt;F49,"Programada",IF('Premissas'!$B$4&gt;G49,"Encerrada","Ativa"))),"Revisar dados"))</f>
        <v/>
      </c>
      <c r="K49" s="17">
        <f>IF(OR(A49="",B49=""),"",IFERROR(IF(OR(F49="",G49=""),"Conferir período",IF(G49&lt;F49,"Conferir período",IF(COUNTIFS(Vagas!$A$4:$A$103,A49,Vagas!$B$4:$B$103,B49)=0,"Vaga não cadastrada",IF(COUNTIFS(Vagas!$A$4:$A$103,A49,Vagas!$B$4:$B$103,B49,Vagas!$C$4:$C$103,C49)=0,"Conferir unidade cedente",IF(COUNTIFS(Vagas!$A$4:$A$103,A49,Vagas!$B$4:$B$103,B49,Vagas!$F$4:$F$103,"Disponível")=0,"Conferir situação da vaga",IF(COUNTIFS($A$4:$A$103,A49,$B$4:$B$103,B49,$F$4:$F$103,"&lt;="&amp;G49,$G$4:$G$103,"&gt;="&amp;F49)&gt;1,"Conferir sobreposição",IF(AND(H49&lt;&gt;"",'Premissas'!$B$6&lt;&gt;"",H49&gt;'Premissas'!$B$6),"Conferir valor","OK"))))))),"Conferir dados"))</f>
        <v/>
      </c>
      <c r="L49" s="15" t="n"/>
    </row>
    <row r="50" ht="30" customHeight="1">
      <c r="A50" s="15" t="n"/>
      <c r="B50" s="15" t="n"/>
      <c r="C50" s="15" t="n"/>
      <c r="D50" s="15" t="n"/>
      <c r="E50" s="15" t="n"/>
      <c r="F50" s="25" t="n"/>
      <c r="G50" s="25" t="n"/>
      <c r="H50" s="26" t="n"/>
      <c r="I50" s="25" t="n"/>
      <c r="J50" s="16">
        <f>IF(OR(A50="",B50="",F50="",G50=""),"",IFERROR(IF(G50&lt;F50,"Revisar período",IF('Premissas'!$B$4&lt;F50,"Programada",IF('Premissas'!$B$4&gt;G50,"Encerrada","Ativa"))),"Revisar dados"))</f>
        <v/>
      </c>
      <c r="K50" s="16">
        <f>IF(OR(A50="",B50=""),"",IFERROR(IF(OR(F50="",G50=""),"Conferir período",IF(G50&lt;F50,"Conferir período",IF(COUNTIFS(Vagas!$A$4:$A$103,A50,Vagas!$B$4:$B$103,B50)=0,"Vaga não cadastrada",IF(COUNTIFS(Vagas!$A$4:$A$103,A50,Vagas!$B$4:$B$103,B50,Vagas!$C$4:$C$103,C50)=0,"Conferir unidade cedente",IF(COUNTIFS(Vagas!$A$4:$A$103,A50,Vagas!$B$4:$B$103,B50,Vagas!$F$4:$F$103,"Disponível")=0,"Conferir situação da vaga",IF(COUNTIFS($A$4:$A$103,A50,$B$4:$B$103,B50,$F$4:$F$103,"&lt;="&amp;G50,$G$4:$G$103,"&gt;="&amp;F50)&gt;1,"Conferir sobreposição",IF(AND(H50&lt;&gt;"",'Premissas'!$B$6&lt;&gt;"",H50&gt;'Premissas'!$B$6),"Conferir valor","OK"))))))),"Conferir dados"))</f>
        <v/>
      </c>
      <c r="L50" s="15" t="n"/>
    </row>
    <row r="51" ht="30" customHeight="1">
      <c r="A51" s="15" t="n"/>
      <c r="B51" s="15" t="n"/>
      <c r="C51" s="15" t="n"/>
      <c r="D51" s="15" t="n"/>
      <c r="E51" s="15" t="n"/>
      <c r="F51" s="25" t="n"/>
      <c r="G51" s="25" t="n"/>
      <c r="H51" s="26" t="n"/>
      <c r="I51" s="25" t="n"/>
      <c r="J51" s="17">
        <f>IF(OR(A51="",B51="",F51="",G51=""),"",IFERROR(IF(G51&lt;F51,"Revisar período",IF('Premissas'!$B$4&lt;F51,"Programada",IF('Premissas'!$B$4&gt;G51,"Encerrada","Ativa"))),"Revisar dados"))</f>
        <v/>
      </c>
      <c r="K51" s="17">
        <f>IF(OR(A51="",B51=""),"",IFERROR(IF(OR(F51="",G51=""),"Conferir período",IF(G51&lt;F51,"Conferir período",IF(COUNTIFS(Vagas!$A$4:$A$103,A51,Vagas!$B$4:$B$103,B51)=0,"Vaga não cadastrada",IF(COUNTIFS(Vagas!$A$4:$A$103,A51,Vagas!$B$4:$B$103,B51,Vagas!$C$4:$C$103,C51)=0,"Conferir unidade cedente",IF(COUNTIFS(Vagas!$A$4:$A$103,A51,Vagas!$B$4:$B$103,B51,Vagas!$F$4:$F$103,"Disponível")=0,"Conferir situação da vaga",IF(COUNTIFS($A$4:$A$103,A51,$B$4:$B$103,B51,$F$4:$F$103,"&lt;="&amp;G51,$G$4:$G$103,"&gt;="&amp;F51)&gt;1,"Conferir sobreposição",IF(AND(H51&lt;&gt;"",'Premissas'!$B$6&lt;&gt;"",H51&gt;'Premissas'!$B$6),"Conferir valor","OK"))))))),"Conferir dados"))</f>
        <v/>
      </c>
      <c r="L51" s="15" t="n"/>
    </row>
    <row r="52" ht="30" customHeight="1">
      <c r="A52" s="15" t="n"/>
      <c r="B52" s="15" t="n"/>
      <c r="C52" s="15" t="n"/>
      <c r="D52" s="15" t="n"/>
      <c r="E52" s="15" t="n"/>
      <c r="F52" s="25" t="n"/>
      <c r="G52" s="25" t="n"/>
      <c r="H52" s="26" t="n"/>
      <c r="I52" s="25" t="n"/>
      <c r="J52" s="16">
        <f>IF(OR(A52="",B52="",F52="",G52=""),"",IFERROR(IF(G52&lt;F52,"Revisar período",IF('Premissas'!$B$4&lt;F52,"Programada",IF('Premissas'!$B$4&gt;G52,"Encerrada","Ativa"))),"Revisar dados"))</f>
        <v/>
      </c>
      <c r="K52" s="16">
        <f>IF(OR(A52="",B52=""),"",IFERROR(IF(OR(F52="",G52=""),"Conferir período",IF(G52&lt;F52,"Conferir período",IF(COUNTIFS(Vagas!$A$4:$A$103,A52,Vagas!$B$4:$B$103,B52)=0,"Vaga não cadastrada",IF(COUNTIFS(Vagas!$A$4:$A$103,A52,Vagas!$B$4:$B$103,B52,Vagas!$C$4:$C$103,C52)=0,"Conferir unidade cedente",IF(COUNTIFS(Vagas!$A$4:$A$103,A52,Vagas!$B$4:$B$103,B52,Vagas!$F$4:$F$103,"Disponível")=0,"Conferir situação da vaga",IF(COUNTIFS($A$4:$A$103,A52,$B$4:$B$103,B52,$F$4:$F$103,"&lt;="&amp;G52,$G$4:$G$103,"&gt;="&amp;F52)&gt;1,"Conferir sobreposição",IF(AND(H52&lt;&gt;"",'Premissas'!$B$6&lt;&gt;"",H52&gt;'Premissas'!$B$6),"Conferir valor","OK"))))))),"Conferir dados"))</f>
        <v/>
      </c>
      <c r="L52" s="15" t="n"/>
    </row>
    <row r="53" ht="30" customHeight="1">
      <c r="A53" s="15" t="n"/>
      <c r="B53" s="15" t="n"/>
      <c r="C53" s="15" t="n"/>
      <c r="D53" s="15" t="n"/>
      <c r="E53" s="15" t="n"/>
      <c r="F53" s="25" t="n"/>
      <c r="G53" s="25" t="n"/>
      <c r="H53" s="26" t="n"/>
      <c r="I53" s="25" t="n"/>
      <c r="J53" s="17">
        <f>IF(OR(A53="",B53="",F53="",G53=""),"",IFERROR(IF(G53&lt;F53,"Revisar período",IF('Premissas'!$B$4&lt;F53,"Programada",IF('Premissas'!$B$4&gt;G53,"Encerrada","Ativa"))),"Revisar dados"))</f>
        <v/>
      </c>
      <c r="K53" s="17">
        <f>IF(OR(A53="",B53=""),"",IFERROR(IF(OR(F53="",G53=""),"Conferir período",IF(G53&lt;F53,"Conferir período",IF(COUNTIFS(Vagas!$A$4:$A$103,A53,Vagas!$B$4:$B$103,B53)=0,"Vaga não cadastrada",IF(COUNTIFS(Vagas!$A$4:$A$103,A53,Vagas!$B$4:$B$103,B53,Vagas!$C$4:$C$103,C53)=0,"Conferir unidade cedente",IF(COUNTIFS(Vagas!$A$4:$A$103,A53,Vagas!$B$4:$B$103,B53,Vagas!$F$4:$F$103,"Disponível")=0,"Conferir situação da vaga",IF(COUNTIFS($A$4:$A$103,A53,$B$4:$B$103,B53,$F$4:$F$103,"&lt;="&amp;G53,$G$4:$G$103,"&gt;="&amp;F53)&gt;1,"Conferir sobreposição",IF(AND(H53&lt;&gt;"",'Premissas'!$B$6&lt;&gt;"",H53&gt;'Premissas'!$B$6),"Conferir valor","OK"))))))),"Conferir dados"))</f>
        <v/>
      </c>
      <c r="L53" s="15" t="n"/>
    </row>
    <row r="54" ht="30" customHeight="1">
      <c r="A54" s="15" t="n"/>
      <c r="B54" s="15" t="n"/>
      <c r="C54" s="15" t="n"/>
      <c r="D54" s="15" t="n"/>
      <c r="E54" s="15" t="n"/>
      <c r="F54" s="25" t="n"/>
      <c r="G54" s="25" t="n"/>
      <c r="H54" s="26" t="n"/>
      <c r="I54" s="25" t="n"/>
      <c r="J54" s="16">
        <f>IF(OR(A54="",B54="",F54="",G54=""),"",IFERROR(IF(G54&lt;F54,"Revisar período",IF('Premissas'!$B$4&lt;F54,"Programada",IF('Premissas'!$B$4&gt;G54,"Encerrada","Ativa"))),"Revisar dados"))</f>
        <v/>
      </c>
      <c r="K54" s="16">
        <f>IF(OR(A54="",B54=""),"",IFERROR(IF(OR(F54="",G54=""),"Conferir período",IF(G54&lt;F54,"Conferir período",IF(COUNTIFS(Vagas!$A$4:$A$103,A54,Vagas!$B$4:$B$103,B54)=0,"Vaga não cadastrada",IF(COUNTIFS(Vagas!$A$4:$A$103,A54,Vagas!$B$4:$B$103,B54,Vagas!$C$4:$C$103,C54)=0,"Conferir unidade cedente",IF(COUNTIFS(Vagas!$A$4:$A$103,A54,Vagas!$B$4:$B$103,B54,Vagas!$F$4:$F$103,"Disponível")=0,"Conferir situação da vaga",IF(COUNTIFS($A$4:$A$103,A54,$B$4:$B$103,B54,$F$4:$F$103,"&lt;="&amp;G54,$G$4:$G$103,"&gt;="&amp;F54)&gt;1,"Conferir sobreposição",IF(AND(H54&lt;&gt;"",'Premissas'!$B$6&lt;&gt;"",H54&gt;'Premissas'!$B$6),"Conferir valor","OK"))))))),"Conferir dados"))</f>
        <v/>
      </c>
      <c r="L54" s="15" t="n"/>
    </row>
    <row r="55" ht="30" customHeight="1">
      <c r="A55" s="15" t="n"/>
      <c r="B55" s="15" t="n"/>
      <c r="C55" s="15" t="n"/>
      <c r="D55" s="15" t="n"/>
      <c r="E55" s="15" t="n"/>
      <c r="F55" s="25" t="n"/>
      <c r="G55" s="25" t="n"/>
      <c r="H55" s="26" t="n"/>
      <c r="I55" s="25" t="n"/>
      <c r="J55" s="17">
        <f>IF(OR(A55="",B55="",F55="",G55=""),"",IFERROR(IF(G55&lt;F55,"Revisar período",IF('Premissas'!$B$4&lt;F55,"Programada",IF('Premissas'!$B$4&gt;G55,"Encerrada","Ativa"))),"Revisar dados"))</f>
        <v/>
      </c>
      <c r="K55" s="17">
        <f>IF(OR(A55="",B55=""),"",IFERROR(IF(OR(F55="",G55=""),"Conferir período",IF(G55&lt;F55,"Conferir período",IF(COUNTIFS(Vagas!$A$4:$A$103,A55,Vagas!$B$4:$B$103,B55)=0,"Vaga não cadastrada",IF(COUNTIFS(Vagas!$A$4:$A$103,A55,Vagas!$B$4:$B$103,B55,Vagas!$C$4:$C$103,C55)=0,"Conferir unidade cedente",IF(COUNTIFS(Vagas!$A$4:$A$103,A55,Vagas!$B$4:$B$103,B55,Vagas!$F$4:$F$103,"Disponível")=0,"Conferir situação da vaga",IF(COUNTIFS($A$4:$A$103,A55,$B$4:$B$103,B55,$F$4:$F$103,"&lt;="&amp;G55,$G$4:$G$103,"&gt;="&amp;F55)&gt;1,"Conferir sobreposição",IF(AND(H55&lt;&gt;"",'Premissas'!$B$6&lt;&gt;"",H55&gt;'Premissas'!$B$6),"Conferir valor","OK"))))))),"Conferir dados"))</f>
        <v/>
      </c>
      <c r="L55" s="15" t="n"/>
    </row>
    <row r="56" ht="30" customHeight="1">
      <c r="A56" s="15" t="n"/>
      <c r="B56" s="15" t="n"/>
      <c r="C56" s="15" t="n"/>
      <c r="D56" s="15" t="n"/>
      <c r="E56" s="15" t="n"/>
      <c r="F56" s="25" t="n"/>
      <c r="G56" s="25" t="n"/>
      <c r="H56" s="26" t="n"/>
      <c r="I56" s="25" t="n"/>
      <c r="J56" s="16">
        <f>IF(OR(A56="",B56="",F56="",G56=""),"",IFERROR(IF(G56&lt;F56,"Revisar período",IF('Premissas'!$B$4&lt;F56,"Programada",IF('Premissas'!$B$4&gt;G56,"Encerrada","Ativa"))),"Revisar dados"))</f>
        <v/>
      </c>
      <c r="K56" s="16">
        <f>IF(OR(A56="",B56=""),"",IFERROR(IF(OR(F56="",G56=""),"Conferir período",IF(G56&lt;F56,"Conferir período",IF(COUNTIFS(Vagas!$A$4:$A$103,A56,Vagas!$B$4:$B$103,B56)=0,"Vaga não cadastrada",IF(COUNTIFS(Vagas!$A$4:$A$103,A56,Vagas!$B$4:$B$103,B56,Vagas!$C$4:$C$103,C56)=0,"Conferir unidade cedente",IF(COUNTIFS(Vagas!$A$4:$A$103,A56,Vagas!$B$4:$B$103,B56,Vagas!$F$4:$F$103,"Disponível")=0,"Conferir situação da vaga",IF(COUNTIFS($A$4:$A$103,A56,$B$4:$B$103,B56,$F$4:$F$103,"&lt;="&amp;G56,$G$4:$G$103,"&gt;="&amp;F56)&gt;1,"Conferir sobreposição",IF(AND(H56&lt;&gt;"",'Premissas'!$B$6&lt;&gt;"",H56&gt;'Premissas'!$B$6),"Conferir valor","OK"))))))),"Conferir dados"))</f>
        <v/>
      </c>
      <c r="L56" s="15" t="n"/>
    </row>
    <row r="57" ht="30" customHeight="1">
      <c r="A57" s="15" t="n"/>
      <c r="B57" s="15" t="n"/>
      <c r="C57" s="15" t="n"/>
      <c r="D57" s="15" t="n"/>
      <c r="E57" s="15" t="n"/>
      <c r="F57" s="25" t="n"/>
      <c r="G57" s="25" t="n"/>
      <c r="H57" s="26" t="n"/>
      <c r="I57" s="25" t="n"/>
      <c r="J57" s="17">
        <f>IF(OR(A57="",B57="",F57="",G57=""),"",IFERROR(IF(G57&lt;F57,"Revisar período",IF('Premissas'!$B$4&lt;F57,"Programada",IF('Premissas'!$B$4&gt;G57,"Encerrada","Ativa"))),"Revisar dados"))</f>
        <v/>
      </c>
      <c r="K57" s="17">
        <f>IF(OR(A57="",B57=""),"",IFERROR(IF(OR(F57="",G57=""),"Conferir período",IF(G57&lt;F57,"Conferir período",IF(COUNTIFS(Vagas!$A$4:$A$103,A57,Vagas!$B$4:$B$103,B57)=0,"Vaga não cadastrada",IF(COUNTIFS(Vagas!$A$4:$A$103,A57,Vagas!$B$4:$B$103,B57,Vagas!$C$4:$C$103,C57)=0,"Conferir unidade cedente",IF(COUNTIFS(Vagas!$A$4:$A$103,A57,Vagas!$B$4:$B$103,B57,Vagas!$F$4:$F$103,"Disponível")=0,"Conferir situação da vaga",IF(COUNTIFS($A$4:$A$103,A57,$B$4:$B$103,B57,$F$4:$F$103,"&lt;="&amp;G57,$G$4:$G$103,"&gt;="&amp;F57)&gt;1,"Conferir sobreposição",IF(AND(H57&lt;&gt;"",'Premissas'!$B$6&lt;&gt;"",H57&gt;'Premissas'!$B$6),"Conferir valor","OK"))))))),"Conferir dados"))</f>
        <v/>
      </c>
      <c r="L57" s="15" t="n"/>
    </row>
    <row r="58" ht="30" customHeight="1">
      <c r="A58" s="15" t="n"/>
      <c r="B58" s="15" t="n"/>
      <c r="C58" s="15" t="n"/>
      <c r="D58" s="15" t="n"/>
      <c r="E58" s="15" t="n"/>
      <c r="F58" s="25" t="n"/>
      <c r="G58" s="25" t="n"/>
      <c r="H58" s="26" t="n"/>
      <c r="I58" s="25" t="n"/>
      <c r="J58" s="16">
        <f>IF(OR(A58="",B58="",F58="",G58=""),"",IFERROR(IF(G58&lt;F58,"Revisar período",IF('Premissas'!$B$4&lt;F58,"Programada",IF('Premissas'!$B$4&gt;G58,"Encerrada","Ativa"))),"Revisar dados"))</f>
        <v/>
      </c>
      <c r="K58" s="16">
        <f>IF(OR(A58="",B58=""),"",IFERROR(IF(OR(F58="",G58=""),"Conferir período",IF(G58&lt;F58,"Conferir período",IF(COUNTIFS(Vagas!$A$4:$A$103,A58,Vagas!$B$4:$B$103,B58)=0,"Vaga não cadastrada",IF(COUNTIFS(Vagas!$A$4:$A$103,A58,Vagas!$B$4:$B$103,B58,Vagas!$C$4:$C$103,C58)=0,"Conferir unidade cedente",IF(COUNTIFS(Vagas!$A$4:$A$103,A58,Vagas!$B$4:$B$103,B58,Vagas!$F$4:$F$103,"Disponível")=0,"Conferir situação da vaga",IF(COUNTIFS($A$4:$A$103,A58,$B$4:$B$103,B58,$F$4:$F$103,"&lt;="&amp;G58,$G$4:$G$103,"&gt;="&amp;F58)&gt;1,"Conferir sobreposição",IF(AND(H58&lt;&gt;"",'Premissas'!$B$6&lt;&gt;"",H58&gt;'Premissas'!$B$6),"Conferir valor","OK"))))))),"Conferir dados"))</f>
        <v/>
      </c>
      <c r="L58" s="15" t="n"/>
    </row>
    <row r="59" ht="30" customHeight="1">
      <c r="A59" s="15" t="n"/>
      <c r="B59" s="15" t="n"/>
      <c r="C59" s="15" t="n"/>
      <c r="D59" s="15" t="n"/>
      <c r="E59" s="15" t="n"/>
      <c r="F59" s="25" t="n"/>
      <c r="G59" s="25" t="n"/>
      <c r="H59" s="26" t="n"/>
      <c r="I59" s="25" t="n"/>
      <c r="J59" s="17">
        <f>IF(OR(A59="",B59="",F59="",G59=""),"",IFERROR(IF(G59&lt;F59,"Revisar período",IF('Premissas'!$B$4&lt;F59,"Programada",IF('Premissas'!$B$4&gt;G59,"Encerrada","Ativa"))),"Revisar dados"))</f>
        <v/>
      </c>
      <c r="K59" s="17">
        <f>IF(OR(A59="",B59=""),"",IFERROR(IF(OR(F59="",G59=""),"Conferir período",IF(G59&lt;F59,"Conferir período",IF(COUNTIFS(Vagas!$A$4:$A$103,A59,Vagas!$B$4:$B$103,B59)=0,"Vaga não cadastrada",IF(COUNTIFS(Vagas!$A$4:$A$103,A59,Vagas!$B$4:$B$103,B59,Vagas!$C$4:$C$103,C59)=0,"Conferir unidade cedente",IF(COUNTIFS(Vagas!$A$4:$A$103,A59,Vagas!$B$4:$B$103,B59,Vagas!$F$4:$F$103,"Disponível")=0,"Conferir situação da vaga",IF(COUNTIFS($A$4:$A$103,A59,$B$4:$B$103,B59,$F$4:$F$103,"&lt;="&amp;G59,$G$4:$G$103,"&gt;="&amp;F59)&gt;1,"Conferir sobreposição",IF(AND(H59&lt;&gt;"",'Premissas'!$B$6&lt;&gt;"",H59&gt;'Premissas'!$B$6),"Conferir valor","OK"))))))),"Conferir dados"))</f>
        <v/>
      </c>
      <c r="L59" s="15" t="n"/>
    </row>
    <row r="60" ht="30" customHeight="1">
      <c r="A60" s="15" t="n"/>
      <c r="B60" s="15" t="n"/>
      <c r="C60" s="15" t="n"/>
      <c r="D60" s="15" t="n"/>
      <c r="E60" s="15" t="n"/>
      <c r="F60" s="25" t="n"/>
      <c r="G60" s="25" t="n"/>
      <c r="H60" s="26" t="n"/>
      <c r="I60" s="25" t="n"/>
      <c r="J60" s="16">
        <f>IF(OR(A60="",B60="",F60="",G60=""),"",IFERROR(IF(G60&lt;F60,"Revisar período",IF('Premissas'!$B$4&lt;F60,"Programada",IF('Premissas'!$B$4&gt;G60,"Encerrada","Ativa"))),"Revisar dados"))</f>
        <v/>
      </c>
      <c r="K60" s="16">
        <f>IF(OR(A60="",B60=""),"",IFERROR(IF(OR(F60="",G60=""),"Conferir período",IF(G60&lt;F60,"Conferir período",IF(COUNTIFS(Vagas!$A$4:$A$103,A60,Vagas!$B$4:$B$103,B60)=0,"Vaga não cadastrada",IF(COUNTIFS(Vagas!$A$4:$A$103,A60,Vagas!$B$4:$B$103,B60,Vagas!$C$4:$C$103,C60)=0,"Conferir unidade cedente",IF(COUNTIFS(Vagas!$A$4:$A$103,A60,Vagas!$B$4:$B$103,B60,Vagas!$F$4:$F$103,"Disponível")=0,"Conferir situação da vaga",IF(COUNTIFS($A$4:$A$103,A60,$B$4:$B$103,B60,$F$4:$F$103,"&lt;="&amp;G60,$G$4:$G$103,"&gt;="&amp;F60)&gt;1,"Conferir sobreposição",IF(AND(H60&lt;&gt;"",'Premissas'!$B$6&lt;&gt;"",H60&gt;'Premissas'!$B$6),"Conferir valor","OK"))))))),"Conferir dados"))</f>
        <v/>
      </c>
      <c r="L60" s="15" t="n"/>
    </row>
    <row r="61" ht="30" customHeight="1">
      <c r="A61" s="15" t="n"/>
      <c r="B61" s="15" t="n"/>
      <c r="C61" s="15" t="n"/>
      <c r="D61" s="15" t="n"/>
      <c r="E61" s="15" t="n"/>
      <c r="F61" s="25" t="n"/>
      <c r="G61" s="25" t="n"/>
      <c r="H61" s="26" t="n"/>
      <c r="I61" s="25" t="n"/>
      <c r="J61" s="17">
        <f>IF(OR(A61="",B61="",F61="",G61=""),"",IFERROR(IF(G61&lt;F61,"Revisar período",IF('Premissas'!$B$4&lt;F61,"Programada",IF('Premissas'!$B$4&gt;G61,"Encerrada","Ativa"))),"Revisar dados"))</f>
        <v/>
      </c>
      <c r="K61" s="17">
        <f>IF(OR(A61="",B61=""),"",IFERROR(IF(OR(F61="",G61=""),"Conferir período",IF(G61&lt;F61,"Conferir período",IF(COUNTIFS(Vagas!$A$4:$A$103,A61,Vagas!$B$4:$B$103,B61)=0,"Vaga não cadastrada",IF(COUNTIFS(Vagas!$A$4:$A$103,A61,Vagas!$B$4:$B$103,B61,Vagas!$C$4:$C$103,C61)=0,"Conferir unidade cedente",IF(COUNTIFS(Vagas!$A$4:$A$103,A61,Vagas!$B$4:$B$103,B61,Vagas!$F$4:$F$103,"Disponível")=0,"Conferir situação da vaga",IF(COUNTIFS($A$4:$A$103,A61,$B$4:$B$103,B61,$F$4:$F$103,"&lt;="&amp;G61,$G$4:$G$103,"&gt;="&amp;F61)&gt;1,"Conferir sobreposição",IF(AND(H61&lt;&gt;"",'Premissas'!$B$6&lt;&gt;"",H61&gt;'Premissas'!$B$6),"Conferir valor","OK"))))))),"Conferir dados"))</f>
        <v/>
      </c>
      <c r="L61" s="15" t="n"/>
    </row>
    <row r="62" ht="30" customHeight="1">
      <c r="A62" s="15" t="n"/>
      <c r="B62" s="15" t="n"/>
      <c r="C62" s="15" t="n"/>
      <c r="D62" s="15" t="n"/>
      <c r="E62" s="15" t="n"/>
      <c r="F62" s="25" t="n"/>
      <c r="G62" s="25" t="n"/>
      <c r="H62" s="26" t="n"/>
      <c r="I62" s="25" t="n"/>
      <c r="J62" s="16">
        <f>IF(OR(A62="",B62="",F62="",G62=""),"",IFERROR(IF(G62&lt;F62,"Revisar período",IF('Premissas'!$B$4&lt;F62,"Programada",IF('Premissas'!$B$4&gt;G62,"Encerrada","Ativa"))),"Revisar dados"))</f>
        <v/>
      </c>
      <c r="K62" s="16">
        <f>IF(OR(A62="",B62=""),"",IFERROR(IF(OR(F62="",G62=""),"Conferir período",IF(G62&lt;F62,"Conferir período",IF(COUNTIFS(Vagas!$A$4:$A$103,A62,Vagas!$B$4:$B$103,B62)=0,"Vaga não cadastrada",IF(COUNTIFS(Vagas!$A$4:$A$103,A62,Vagas!$B$4:$B$103,B62,Vagas!$C$4:$C$103,C62)=0,"Conferir unidade cedente",IF(COUNTIFS(Vagas!$A$4:$A$103,A62,Vagas!$B$4:$B$103,B62,Vagas!$F$4:$F$103,"Disponível")=0,"Conferir situação da vaga",IF(COUNTIFS($A$4:$A$103,A62,$B$4:$B$103,B62,$F$4:$F$103,"&lt;="&amp;G62,$G$4:$G$103,"&gt;="&amp;F62)&gt;1,"Conferir sobreposição",IF(AND(H62&lt;&gt;"",'Premissas'!$B$6&lt;&gt;"",H62&gt;'Premissas'!$B$6),"Conferir valor","OK"))))))),"Conferir dados"))</f>
        <v/>
      </c>
      <c r="L62" s="15" t="n"/>
    </row>
    <row r="63" ht="30" customHeight="1">
      <c r="A63" s="15" t="n"/>
      <c r="B63" s="15" t="n"/>
      <c r="C63" s="15" t="n"/>
      <c r="D63" s="15" t="n"/>
      <c r="E63" s="15" t="n"/>
      <c r="F63" s="25" t="n"/>
      <c r="G63" s="25" t="n"/>
      <c r="H63" s="26" t="n"/>
      <c r="I63" s="25" t="n"/>
      <c r="J63" s="17">
        <f>IF(OR(A63="",B63="",F63="",G63=""),"",IFERROR(IF(G63&lt;F63,"Revisar período",IF('Premissas'!$B$4&lt;F63,"Programada",IF('Premissas'!$B$4&gt;G63,"Encerrada","Ativa"))),"Revisar dados"))</f>
        <v/>
      </c>
      <c r="K63" s="17">
        <f>IF(OR(A63="",B63=""),"",IFERROR(IF(OR(F63="",G63=""),"Conferir período",IF(G63&lt;F63,"Conferir período",IF(COUNTIFS(Vagas!$A$4:$A$103,A63,Vagas!$B$4:$B$103,B63)=0,"Vaga não cadastrada",IF(COUNTIFS(Vagas!$A$4:$A$103,A63,Vagas!$B$4:$B$103,B63,Vagas!$C$4:$C$103,C63)=0,"Conferir unidade cedente",IF(COUNTIFS(Vagas!$A$4:$A$103,A63,Vagas!$B$4:$B$103,B63,Vagas!$F$4:$F$103,"Disponível")=0,"Conferir situação da vaga",IF(COUNTIFS($A$4:$A$103,A63,$B$4:$B$103,B63,$F$4:$F$103,"&lt;="&amp;G63,$G$4:$G$103,"&gt;="&amp;F63)&gt;1,"Conferir sobreposição",IF(AND(H63&lt;&gt;"",'Premissas'!$B$6&lt;&gt;"",H63&gt;'Premissas'!$B$6),"Conferir valor","OK"))))))),"Conferir dados"))</f>
        <v/>
      </c>
      <c r="L63" s="15" t="n"/>
    </row>
    <row r="64" ht="30" customHeight="1">
      <c r="A64" s="15" t="n"/>
      <c r="B64" s="15" t="n"/>
      <c r="C64" s="15" t="n"/>
      <c r="D64" s="15" t="n"/>
      <c r="E64" s="15" t="n"/>
      <c r="F64" s="25" t="n"/>
      <c r="G64" s="25" t="n"/>
      <c r="H64" s="26" t="n"/>
      <c r="I64" s="25" t="n"/>
      <c r="J64" s="16">
        <f>IF(OR(A64="",B64="",F64="",G64=""),"",IFERROR(IF(G64&lt;F64,"Revisar período",IF('Premissas'!$B$4&lt;F64,"Programada",IF('Premissas'!$B$4&gt;G64,"Encerrada","Ativa"))),"Revisar dados"))</f>
        <v/>
      </c>
      <c r="K64" s="16">
        <f>IF(OR(A64="",B64=""),"",IFERROR(IF(OR(F64="",G64=""),"Conferir período",IF(G64&lt;F64,"Conferir período",IF(COUNTIFS(Vagas!$A$4:$A$103,A64,Vagas!$B$4:$B$103,B64)=0,"Vaga não cadastrada",IF(COUNTIFS(Vagas!$A$4:$A$103,A64,Vagas!$B$4:$B$103,B64,Vagas!$C$4:$C$103,C64)=0,"Conferir unidade cedente",IF(COUNTIFS(Vagas!$A$4:$A$103,A64,Vagas!$B$4:$B$103,B64,Vagas!$F$4:$F$103,"Disponível")=0,"Conferir situação da vaga",IF(COUNTIFS($A$4:$A$103,A64,$B$4:$B$103,B64,$F$4:$F$103,"&lt;="&amp;G64,$G$4:$G$103,"&gt;="&amp;F64)&gt;1,"Conferir sobreposição",IF(AND(H64&lt;&gt;"",'Premissas'!$B$6&lt;&gt;"",H64&gt;'Premissas'!$B$6),"Conferir valor","OK"))))))),"Conferir dados"))</f>
        <v/>
      </c>
      <c r="L64" s="15" t="n"/>
    </row>
    <row r="65" ht="30" customHeight="1">
      <c r="A65" s="15" t="n"/>
      <c r="B65" s="15" t="n"/>
      <c r="C65" s="15" t="n"/>
      <c r="D65" s="15" t="n"/>
      <c r="E65" s="15" t="n"/>
      <c r="F65" s="25" t="n"/>
      <c r="G65" s="25" t="n"/>
      <c r="H65" s="26" t="n"/>
      <c r="I65" s="25" t="n"/>
      <c r="J65" s="17">
        <f>IF(OR(A65="",B65="",F65="",G65=""),"",IFERROR(IF(G65&lt;F65,"Revisar período",IF('Premissas'!$B$4&lt;F65,"Programada",IF('Premissas'!$B$4&gt;G65,"Encerrada","Ativa"))),"Revisar dados"))</f>
        <v/>
      </c>
      <c r="K65" s="17">
        <f>IF(OR(A65="",B65=""),"",IFERROR(IF(OR(F65="",G65=""),"Conferir período",IF(G65&lt;F65,"Conferir período",IF(COUNTIFS(Vagas!$A$4:$A$103,A65,Vagas!$B$4:$B$103,B65)=0,"Vaga não cadastrada",IF(COUNTIFS(Vagas!$A$4:$A$103,A65,Vagas!$B$4:$B$103,B65,Vagas!$C$4:$C$103,C65)=0,"Conferir unidade cedente",IF(COUNTIFS(Vagas!$A$4:$A$103,A65,Vagas!$B$4:$B$103,B65,Vagas!$F$4:$F$103,"Disponível")=0,"Conferir situação da vaga",IF(COUNTIFS($A$4:$A$103,A65,$B$4:$B$103,B65,$F$4:$F$103,"&lt;="&amp;G65,$G$4:$G$103,"&gt;="&amp;F65)&gt;1,"Conferir sobreposição",IF(AND(H65&lt;&gt;"",'Premissas'!$B$6&lt;&gt;"",H65&gt;'Premissas'!$B$6),"Conferir valor","OK"))))))),"Conferir dados"))</f>
        <v/>
      </c>
      <c r="L65" s="15" t="n"/>
    </row>
    <row r="66" ht="30" customHeight="1">
      <c r="A66" s="15" t="n"/>
      <c r="B66" s="15" t="n"/>
      <c r="C66" s="15" t="n"/>
      <c r="D66" s="15" t="n"/>
      <c r="E66" s="15" t="n"/>
      <c r="F66" s="25" t="n"/>
      <c r="G66" s="25" t="n"/>
      <c r="H66" s="26" t="n"/>
      <c r="I66" s="25" t="n"/>
      <c r="J66" s="16">
        <f>IF(OR(A66="",B66="",F66="",G66=""),"",IFERROR(IF(G66&lt;F66,"Revisar período",IF('Premissas'!$B$4&lt;F66,"Programada",IF('Premissas'!$B$4&gt;G66,"Encerrada","Ativa"))),"Revisar dados"))</f>
        <v/>
      </c>
      <c r="K66" s="16">
        <f>IF(OR(A66="",B66=""),"",IFERROR(IF(OR(F66="",G66=""),"Conferir período",IF(G66&lt;F66,"Conferir período",IF(COUNTIFS(Vagas!$A$4:$A$103,A66,Vagas!$B$4:$B$103,B66)=0,"Vaga não cadastrada",IF(COUNTIFS(Vagas!$A$4:$A$103,A66,Vagas!$B$4:$B$103,B66,Vagas!$C$4:$C$103,C66)=0,"Conferir unidade cedente",IF(COUNTIFS(Vagas!$A$4:$A$103,A66,Vagas!$B$4:$B$103,B66,Vagas!$F$4:$F$103,"Disponível")=0,"Conferir situação da vaga",IF(COUNTIFS($A$4:$A$103,A66,$B$4:$B$103,B66,$F$4:$F$103,"&lt;="&amp;G66,$G$4:$G$103,"&gt;="&amp;F66)&gt;1,"Conferir sobreposição",IF(AND(H66&lt;&gt;"",'Premissas'!$B$6&lt;&gt;"",H66&gt;'Premissas'!$B$6),"Conferir valor","OK"))))))),"Conferir dados"))</f>
        <v/>
      </c>
      <c r="L66" s="15" t="n"/>
    </row>
    <row r="67" ht="30" customHeight="1">
      <c r="A67" s="15" t="n"/>
      <c r="B67" s="15" t="n"/>
      <c r="C67" s="15" t="n"/>
      <c r="D67" s="15" t="n"/>
      <c r="E67" s="15" t="n"/>
      <c r="F67" s="25" t="n"/>
      <c r="G67" s="25" t="n"/>
      <c r="H67" s="26" t="n"/>
      <c r="I67" s="25" t="n"/>
      <c r="J67" s="17">
        <f>IF(OR(A67="",B67="",F67="",G67=""),"",IFERROR(IF(G67&lt;F67,"Revisar período",IF('Premissas'!$B$4&lt;F67,"Programada",IF('Premissas'!$B$4&gt;G67,"Encerrada","Ativa"))),"Revisar dados"))</f>
        <v/>
      </c>
      <c r="K67" s="17">
        <f>IF(OR(A67="",B67=""),"",IFERROR(IF(OR(F67="",G67=""),"Conferir período",IF(G67&lt;F67,"Conferir período",IF(COUNTIFS(Vagas!$A$4:$A$103,A67,Vagas!$B$4:$B$103,B67)=0,"Vaga não cadastrada",IF(COUNTIFS(Vagas!$A$4:$A$103,A67,Vagas!$B$4:$B$103,B67,Vagas!$C$4:$C$103,C67)=0,"Conferir unidade cedente",IF(COUNTIFS(Vagas!$A$4:$A$103,A67,Vagas!$B$4:$B$103,B67,Vagas!$F$4:$F$103,"Disponível")=0,"Conferir situação da vaga",IF(COUNTIFS($A$4:$A$103,A67,$B$4:$B$103,B67,$F$4:$F$103,"&lt;="&amp;G67,$G$4:$G$103,"&gt;="&amp;F67)&gt;1,"Conferir sobreposição",IF(AND(H67&lt;&gt;"",'Premissas'!$B$6&lt;&gt;"",H67&gt;'Premissas'!$B$6),"Conferir valor","OK"))))))),"Conferir dados"))</f>
        <v/>
      </c>
      <c r="L67" s="15" t="n"/>
    </row>
    <row r="68" ht="30" customHeight="1">
      <c r="A68" s="15" t="n"/>
      <c r="B68" s="15" t="n"/>
      <c r="C68" s="15" t="n"/>
      <c r="D68" s="15" t="n"/>
      <c r="E68" s="15" t="n"/>
      <c r="F68" s="25" t="n"/>
      <c r="G68" s="25" t="n"/>
      <c r="H68" s="26" t="n"/>
      <c r="I68" s="25" t="n"/>
      <c r="J68" s="16">
        <f>IF(OR(A68="",B68="",F68="",G68=""),"",IFERROR(IF(G68&lt;F68,"Revisar período",IF('Premissas'!$B$4&lt;F68,"Programada",IF('Premissas'!$B$4&gt;G68,"Encerrada","Ativa"))),"Revisar dados"))</f>
        <v/>
      </c>
      <c r="K68" s="16">
        <f>IF(OR(A68="",B68=""),"",IFERROR(IF(OR(F68="",G68=""),"Conferir período",IF(G68&lt;F68,"Conferir período",IF(COUNTIFS(Vagas!$A$4:$A$103,A68,Vagas!$B$4:$B$103,B68)=0,"Vaga não cadastrada",IF(COUNTIFS(Vagas!$A$4:$A$103,A68,Vagas!$B$4:$B$103,B68,Vagas!$C$4:$C$103,C68)=0,"Conferir unidade cedente",IF(COUNTIFS(Vagas!$A$4:$A$103,A68,Vagas!$B$4:$B$103,B68,Vagas!$F$4:$F$103,"Disponível")=0,"Conferir situação da vaga",IF(COUNTIFS($A$4:$A$103,A68,$B$4:$B$103,B68,$F$4:$F$103,"&lt;="&amp;G68,$G$4:$G$103,"&gt;="&amp;F68)&gt;1,"Conferir sobreposição",IF(AND(H68&lt;&gt;"",'Premissas'!$B$6&lt;&gt;"",H68&gt;'Premissas'!$B$6),"Conferir valor","OK"))))))),"Conferir dados"))</f>
        <v/>
      </c>
      <c r="L68" s="15" t="n"/>
    </row>
    <row r="69" ht="30" customHeight="1">
      <c r="A69" s="15" t="n"/>
      <c r="B69" s="15" t="n"/>
      <c r="C69" s="15" t="n"/>
      <c r="D69" s="15" t="n"/>
      <c r="E69" s="15" t="n"/>
      <c r="F69" s="25" t="n"/>
      <c r="G69" s="25" t="n"/>
      <c r="H69" s="26" t="n"/>
      <c r="I69" s="25" t="n"/>
      <c r="J69" s="17">
        <f>IF(OR(A69="",B69="",F69="",G69=""),"",IFERROR(IF(G69&lt;F69,"Revisar período",IF('Premissas'!$B$4&lt;F69,"Programada",IF('Premissas'!$B$4&gt;G69,"Encerrada","Ativa"))),"Revisar dados"))</f>
        <v/>
      </c>
      <c r="K69" s="17">
        <f>IF(OR(A69="",B69=""),"",IFERROR(IF(OR(F69="",G69=""),"Conferir período",IF(G69&lt;F69,"Conferir período",IF(COUNTIFS(Vagas!$A$4:$A$103,A69,Vagas!$B$4:$B$103,B69)=0,"Vaga não cadastrada",IF(COUNTIFS(Vagas!$A$4:$A$103,A69,Vagas!$B$4:$B$103,B69,Vagas!$C$4:$C$103,C69)=0,"Conferir unidade cedente",IF(COUNTIFS(Vagas!$A$4:$A$103,A69,Vagas!$B$4:$B$103,B69,Vagas!$F$4:$F$103,"Disponível")=0,"Conferir situação da vaga",IF(COUNTIFS($A$4:$A$103,A69,$B$4:$B$103,B69,$F$4:$F$103,"&lt;="&amp;G69,$G$4:$G$103,"&gt;="&amp;F69)&gt;1,"Conferir sobreposição",IF(AND(H69&lt;&gt;"",'Premissas'!$B$6&lt;&gt;"",H69&gt;'Premissas'!$B$6),"Conferir valor","OK"))))))),"Conferir dados"))</f>
        <v/>
      </c>
      <c r="L69" s="15" t="n"/>
    </row>
    <row r="70" ht="30" customHeight="1">
      <c r="A70" s="15" t="n"/>
      <c r="B70" s="15" t="n"/>
      <c r="C70" s="15" t="n"/>
      <c r="D70" s="15" t="n"/>
      <c r="E70" s="15" t="n"/>
      <c r="F70" s="25" t="n"/>
      <c r="G70" s="25" t="n"/>
      <c r="H70" s="26" t="n"/>
      <c r="I70" s="25" t="n"/>
      <c r="J70" s="16">
        <f>IF(OR(A70="",B70="",F70="",G70=""),"",IFERROR(IF(G70&lt;F70,"Revisar período",IF('Premissas'!$B$4&lt;F70,"Programada",IF('Premissas'!$B$4&gt;G70,"Encerrada","Ativa"))),"Revisar dados"))</f>
        <v/>
      </c>
      <c r="K70" s="16">
        <f>IF(OR(A70="",B70=""),"",IFERROR(IF(OR(F70="",G70=""),"Conferir período",IF(G70&lt;F70,"Conferir período",IF(COUNTIFS(Vagas!$A$4:$A$103,A70,Vagas!$B$4:$B$103,B70)=0,"Vaga não cadastrada",IF(COUNTIFS(Vagas!$A$4:$A$103,A70,Vagas!$B$4:$B$103,B70,Vagas!$C$4:$C$103,C70)=0,"Conferir unidade cedente",IF(COUNTIFS(Vagas!$A$4:$A$103,A70,Vagas!$B$4:$B$103,B70,Vagas!$F$4:$F$103,"Disponível")=0,"Conferir situação da vaga",IF(COUNTIFS($A$4:$A$103,A70,$B$4:$B$103,B70,$F$4:$F$103,"&lt;="&amp;G70,$G$4:$G$103,"&gt;="&amp;F70)&gt;1,"Conferir sobreposição",IF(AND(H70&lt;&gt;"",'Premissas'!$B$6&lt;&gt;"",H70&gt;'Premissas'!$B$6),"Conferir valor","OK"))))))),"Conferir dados"))</f>
        <v/>
      </c>
      <c r="L70" s="15" t="n"/>
    </row>
    <row r="71" ht="30" customHeight="1">
      <c r="A71" s="15" t="n"/>
      <c r="B71" s="15" t="n"/>
      <c r="C71" s="15" t="n"/>
      <c r="D71" s="15" t="n"/>
      <c r="E71" s="15" t="n"/>
      <c r="F71" s="25" t="n"/>
      <c r="G71" s="25" t="n"/>
      <c r="H71" s="26" t="n"/>
      <c r="I71" s="25" t="n"/>
      <c r="J71" s="17">
        <f>IF(OR(A71="",B71="",F71="",G71=""),"",IFERROR(IF(G71&lt;F71,"Revisar período",IF('Premissas'!$B$4&lt;F71,"Programada",IF('Premissas'!$B$4&gt;G71,"Encerrada","Ativa"))),"Revisar dados"))</f>
        <v/>
      </c>
      <c r="K71" s="17">
        <f>IF(OR(A71="",B71=""),"",IFERROR(IF(OR(F71="",G71=""),"Conferir período",IF(G71&lt;F71,"Conferir período",IF(COUNTIFS(Vagas!$A$4:$A$103,A71,Vagas!$B$4:$B$103,B71)=0,"Vaga não cadastrada",IF(COUNTIFS(Vagas!$A$4:$A$103,A71,Vagas!$B$4:$B$103,B71,Vagas!$C$4:$C$103,C71)=0,"Conferir unidade cedente",IF(COUNTIFS(Vagas!$A$4:$A$103,A71,Vagas!$B$4:$B$103,B71,Vagas!$F$4:$F$103,"Disponível")=0,"Conferir situação da vaga",IF(COUNTIFS($A$4:$A$103,A71,$B$4:$B$103,B71,$F$4:$F$103,"&lt;="&amp;G71,$G$4:$G$103,"&gt;="&amp;F71)&gt;1,"Conferir sobreposição",IF(AND(H71&lt;&gt;"",'Premissas'!$B$6&lt;&gt;"",H71&gt;'Premissas'!$B$6),"Conferir valor","OK"))))))),"Conferir dados"))</f>
        <v/>
      </c>
      <c r="L71" s="15" t="n"/>
    </row>
    <row r="72" ht="30" customHeight="1">
      <c r="A72" s="15" t="n"/>
      <c r="B72" s="15" t="n"/>
      <c r="C72" s="15" t="n"/>
      <c r="D72" s="15" t="n"/>
      <c r="E72" s="15" t="n"/>
      <c r="F72" s="25" t="n"/>
      <c r="G72" s="25" t="n"/>
      <c r="H72" s="26" t="n"/>
      <c r="I72" s="25" t="n"/>
      <c r="J72" s="16">
        <f>IF(OR(A72="",B72="",F72="",G72=""),"",IFERROR(IF(G72&lt;F72,"Revisar período",IF('Premissas'!$B$4&lt;F72,"Programada",IF('Premissas'!$B$4&gt;G72,"Encerrada","Ativa"))),"Revisar dados"))</f>
        <v/>
      </c>
      <c r="K72" s="16">
        <f>IF(OR(A72="",B72=""),"",IFERROR(IF(OR(F72="",G72=""),"Conferir período",IF(G72&lt;F72,"Conferir período",IF(COUNTIFS(Vagas!$A$4:$A$103,A72,Vagas!$B$4:$B$103,B72)=0,"Vaga não cadastrada",IF(COUNTIFS(Vagas!$A$4:$A$103,A72,Vagas!$B$4:$B$103,B72,Vagas!$C$4:$C$103,C72)=0,"Conferir unidade cedente",IF(COUNTIFS(Vagas!$A$4:$A$103,A72,Vagas!$B$4:$B$103,B72,Vagas!$F$4:$F$103,"Disponível")=0,"Conferir situação da vaga",IF(COUNTIFS($A$4:$A$103,A72,$B$4:$B$103,B72,$F$4:$F$103,"&lt;="&amp;G72,$G$4:$G$103,"&gt;="&amp;F72)&gt;1,"Conferir sobreposição",IF(AND(H72&lt;&gt;"",'Premissas'!$B$6&lt;&gt;"",H72&gt;'Premissas'!$B$6),"Conferir valor","OK"))))))),"Conferir dados"))</f>
        <v/>
      </c>
      <c r="L72" s="15" t="n"/>
    </row>
    <row r="73" ht="30" customHeight="1">
      <c r="A73" s="15" t="n"/>
      <c r="B73" s="15" t="n"/>
      <c r="C73" s="15" t="n"/>
      <c r="D73" s="15" t="n"/>
      <c r="E73" s="15" t="n"/>
      <c r="F73" s="25" t="n"/>
      <c r="G73" s="25" t="n"/>
      <c r="H73" s="26" t="n"/>
      <c r="I73" s="25" t="n"/>
      <c r="J73" s="17">
        <f>IF(OR(A73="",B73="",F73="",G73=""),"",IFERROR(IF(G73&lt;F73,"Revisar período",IF('Premissas'!$B$4&lt;F73,"Programada",IF('Premissas'!$B$4&gt;G73,"Encerrada","Ativa"))),"Revisar dados"))</f>
        <v/>
      </c>
      <c r="K73" s="17">
        <f>IF(OR(A73="",B73=""),"",IFERROR(IF(OR(F73="",G73=""),"Conferir período",IF(G73&lt;F73,"Conferir período",IF(COUNTIFS(Vagas!$A$4:$A$103,A73,Vagas!$B$4:$B$103,B73)=0,"Vaga não cadastrada",IF(COUNTIFS(Vagas!$A$4:$A$103,A73,Vagas!$B$4:$B$103,B73,Vagas!$C$4:$C$103,C73)=0,"Conferir unidade cedente",IF(COUNTIFS(Vagas!$A$4:$A$103,A73,Vagas!$B$4:$B$103,B73,Vagas!$F$4:$F$103,"Disponível")=0,"Conferir situação da vaga",IF(COUNTIFS($A$4:$A$103,A73,$B$4:$B$103,B73,$F$4:$F$103,"&lt;="&amp;G73,$G$4:$G$103,"&gt;="&amp;F73)&gt;1,"Conferir sobreposição",IF(AND(H73&lt;&gt;"",'Premissas'!$B$6&lt;&gt;"",H73&gt;'Premissas'!$B$6),"Conferir valor","OK"))))))),"Conferir dados"))</f>
        <v/>
      </c>
      <c r="L73" s="15" t="n"/>
    </row>
    <row r="74" ht="30" customHeight="1">
      <c r="A74" s="15" t="n"/>
      <c r="B74" s="15" t="n"/>
      <c r="C74" s="15" t="n"/>
      <c r="D74" s="15" t="n"/>
      <c r="E74" s="15" t="n"/>
      <c r="F74" s="25" t="n"/>
      <c r="G74" s="25" t="n"/>
      <c r="H74" s="26" t="n"/>
      <c r="I74" s="25" t="n"/>
      <c r="J74" s="16">
        <f>IF(OR(A74="",B74="",F74="",G74=""),"",IFERROR(IF(G74&lt;F74,"Revisar período",IF('Premissas'!$B$4&lt;F74,"Programada",IF('Premissas'!$B$4&gt;G74,"Encerrada","Ativa"))),"Revisar dados"))</f>
        <v/>
      </c>
      <c r="K74" s="16">
        <f>IF(OR(A74="",B74=""),"",IFERROR(IF(OR(F74="",G74=""),"Conferir período",IF(G74&lt;F74,"Conferir período",IF(COUNTIFS(Vagas!$A$4:$A$103,A74,Vagas!$B$4:$B$103,B74)=0,"Vaga não cadastrada",IF(COUNTIFS(Vagas!$A$4:$A$103,A74,Vagas!$B$4:$B$103,B74,Vagas!$C$4:$C$103,C74)=0,"Conferir unidade cedente",IF(COUNTIFS(Vagas!$A$4:$A$103,A74,Vagas!$B$4:$B$103,B74,Vagas!$F$4:$F$103,"Disponível")=0,"Conferir situação da vaga",IF(COUNTIFS($A$4:$A$103,A74,$B$4:$B$103,B74,$F$4:$F$103,"&lt;="&amp;G74,$G$4:$G$103,"&gt;="&amp;F74)&gt;1,"Conferir sobreposição",IF(AND(H74&lt;&gt;"",'Premissas'!$B$6&lt;&gt;"",H74&gt;'Premissas'!$B$6),"Conferir valor","OK"))))))),"Conferir dados"))</f>
        <v/>
      </c>
      <c r="L74" s="15" t="n"/>
    </row>
    <row r="75" ht="30" customHeight="1">
      <c r="A75" s="15" t="n"/>
      <c r="B75" s="15" t="n"/>
      <c r="C75" s="15" t="n"/>
      <c r="D75" s="15" t="n"/>
      <c r="E75" s="15" t="n"/>
      <c r="F75" s="25" t="n"/>
      <c r="G75" s="25" t="n"/>
      <c r="H75" s="26" t="n"/>
      <c r="I75" s="25" t="n"/>
      <c r="J75" s="17">
        <f>IF(OR(A75="",B75="",F75="",G75=""),"",IFERROR(IF(G75&lt;F75,"Revisar período",IF('Premissas'!$B$4&lt;F75,"Programada",IF('Premissas'!$B$4&gt;G75,"Encerrada","Ativa"))),"Revisar dados"))</f>
        <v/>
      </c>
      <c r="K75" s="17">
        <f>IF(OR(A75="",B75=""),"",IFERROR(IF(OR(F75="",G75=""),"Conferir período",IF(G75&lt;F75,"Conferir período",IF(COUNTIFS(Vagas!$A$4:$A$103,A75,Vagas!$B$4:$B$103,B75)=0,"Vaga não cadastrada",IF(COUNTIFS(Vagas!$A$4:$A$103,A75,Vagas!$B$4:$B$103,B75,Vagas!$C$4:$C$103,C75)=0,"Conferir unidade cedente",IF(COUNTIFS(Vagas!$A$4:$A$103,A75,Vagas!$B$4:$B$103,B75,Vagas!$F$4:$F$103,"Disponível")=0,"Conferir situação da vaga",IF(COUNTIFS($A$4:$A$103,A75,$B$4:$B$103,B75,$F$4:$F$103,"&lt;="&amp;G75,$G$4:$G$103,"&gt;="&amp;F75)&gt;1,"Conferir sobreposição",IF(AND(H75&lt;&gt;"",'Premissas'!$B$6&lt;&gt;"",H75&gt;'Premissas'!$B$6),"Conferir valor","OK"))))))),"Conferir dados"))</f>
        <v/>
      </c>
      <c r="L75" s="15" t="n"/>
    </row>
    <row r="76" ht="30" customHeight="1">
      <c r="A76" s="15" t="n"/>
      <c r="B76" s="15" t="n"/>
      <c r="C76" s="15" t="n"/>
      <c r="D76" s="15" t="n"/>
      <c r="E76" s="15" t="n"/>
      <c r="F76" s="25" t="n"/>
      <c r="G76" s="25" t="n"/>
      <c r="H76" s="26" t="n"/>
      <c r="I76" s="25" t="n"/>
      <c r="J76" s="16">
        <f>IF(OR(A76="",B76="",F76="",G76=""),"",IFERROR(IF(G76&lt;F76,"Revisar período",IF('Premissas'!$B$4&lt;F76,"Programada",IF('Premissas'!$B$4&gt;G76,"Encerrada","Ativa"))),"Revisar dados"))</f>
        <v/>
      </c>
      <c r="K76" s="16">
        <f>IF(OR(A76="",B76=""),"",IFERROR(IF(OR(F76="",G76=""),"Conferir período",IF(G76&lt;F76,"Conferir período",IF(COUNTIFS(Vagas!$A$4:$A$103,A76,Vagas!$B$4:$B$103,B76)=0,"Vaga não cadastrada",IF(COUNTIFS(Vagas!$A$4:$A$103,A76,Vagas!$B$4:$B$103,B76,Vagas!$C$4:$C$103,C76)=0,"Conferir unidade cedente",IF(COUNTIFS(Vagas!$A$4:$A$103,A76,Vagas!$B$4:$B$103,B76,Vagas!$F$4:$F$103,"Disponível")=0,"Conferir situação da vaga",IF(COUNTIFS($A$4:$A$103,A76,$B$4:$B$103,B76,$F$4:$F$103,"&lt;="&amp;G76,$G$4:$G$103,"&gt;="&amp;F76)&gt;1,"Conferir sobreposição",IF(AND(H76&lt;&gt;"",'Premissas'!$B$6&lt;&gt;"",H76&gt;'Premissas'!$B$6),"Conferir valor","OK"))))))),"Conferir dados"))</f>
        <v/>
      </c>
      <c r="L76" s="15" t="n"/>
    </row>
    <row r="77" ht="30" customHeight="1">
      <c r="A77" s="15" t="n"/>
      <c r="B77" s="15" t="n"/>
      <c r="C77" s="15" t="n"/>
      <c r="D77" s="15" t="n"/>
      <c r="E77" s="15" t="n"/>
      <c r="F77" s="25" t="n"/>
      <c r="G77" s="25" t="n"/>
      <c r="H77" s="26" t="n"/>
      <c r="I77" s="25" t="n"/>
      <c r="J77" s="17">
        <f>IF(OR(A77="",B77="",F77="",G77=""),"",IFERROR(IF(G77&lt;F77,"Revisar período",IF('Premissas'!$B$4&lt;F77,"Programada",IF('Premissas'!$B$4&gt;G77,"Encerrada","Ativa"))),"Revisar dados"))</f>
        <v/>
      </c>
      <c r="K77" s="17">
        <f>IF(OR(A77="",B77=""),"",IFERROR(IF(OR(F77="",G77=""),"Conferir período",IF(G77&lt;F77,"Conferir período",IF(COUNTIFS(Vagas!$A$4:$A$103,A77,Vagas!$B$4:$B$103,B77)=0,"Vaga não cadastrada",IF(COUNTIFS(Vagas!$A$4:$A$103,A77,Vagas!$B$4:$B$103,B77,Vagas!$C$4:$C$103,C77)=0,"Conferir unidade cedente",IF(COUNTIFS(Vagas!$A$4:$A$103,A77,Vagas!$B$4:$B$103,B77,Vagas!$F$4:$F$103,"Disponível")=0,"Conferir situação da vaga",IF(COUNTIFS($A$4:$A$103,A77,$B$4:$B$103,B77,$F$4:$F$103,"&lt;="&amp;G77,$G$4:$G$103,"&gt;="&amp;F77)&gt;1,"Conferir sobreposição",IF(AND(H77&lt;&gt;"",'Premissas'!$B$6&lt;&gt;"",H77&gt;'Premissas'!$B$6),"Conferir valor","OK"))))))),"Conferir dados"))</f>
        <v/>
      </c>
      <c r="L77" s="15" t="n"/>
    </row>
    <row r="78" ht="30" customHeight="1">
      <c r="A78" s="15" t="n"/>
      <c r="B78" s="15" t="n"/>
      <c r="C78" s="15" t="n"/>
      <c r="D78" s="15" t="n"/>
      <c r="E78" s="15" t="n"/>
      <c r="F78" s="25" t="n"/>
      <c r="G78" s="25" t="n"/>
      <c r="H78" s="26" t="n"/>
      <c r="I78" s="25" t="n"/>
      <c r="J78" s="16">
        <f>IF(OR(A78="",B78="",F78="",G78=""),"",IFERROR(IF(G78&lt;F78,"Revisar período",IF('Premissas'!$B$4&lt;F78,"Programada",IF('Premissas'!$B$4&gt;G78,"Encerrada","Ativa"))),"Revisar dados"))</f>
        <v/>
      </c>
      <c r="K78" s="16">
        <f>IF(OR(A78="",B78=""),"",IFERROR(IF(OR(F78="",G78=""),"Conferir período",IF(G78&lt;F78,"Conferir período",IF(COUNTIFS(Vagas!$A$4:$A$103,A78,Vagas!$B$4:$B$103,B78)=0,"Vaga não cadastrada",IF(COUNTIFS(Vagas!$A$4:$A$103,A78,Vagas!$B$4:$B$103,B78,Vagas!$C$4:$C$103,C78)=0,"Conferir unidade cedente",IF(COUNTIFS(Vagas!$A$4:$A$103,A78,Vagas!$B$4:$B$103,B78,Vagas!$F$4:$F$103,"Disponível")=0,"Conferir situação da vaga",IF(COUNTIFS($A$4:$A$103,A78,$B$4:$B$103,B78,$F$4:$F$103,"&lt;="&amp;G78,$G$4:$G$103,"&gt;="&amp;F78)&gt;1,"Conferir sobreposição",IF(AND(H78&lt;&gt;"",'Premissas'!$B$6&lt;&gt;"",H78&gt;'Premissas'!$B$6),"Conferir valor","OK"))))))),"Conferir dados"))</f>
        <v/>
      </c>
      <c r="L78" s="15" t="n"/>
    </row>
    <row r="79" ht="30" customHeight="1">
      <c r="A79" s="15" t="n"/>
      <c r="B79" s="15" t="n"/>
      <c r="C79" s="15" t="n"/>
      <c r="D79" s="15" t="n"/>
      <c r="E79" s="15" t="n"/>
      <c r="F79" s="25" t="n"/>
      <c r="G79" s="25" t="n"/>
      <c r="H79" s="26" t="n"/>
      <c r="I79" s="25" t="n"/>
      <c r="J79" s="17">
        <f>IF(OR(A79="",B79="",F79="",G79=""),"",IFERROR(IF(G79&lt;F79,"Revisar período",IF('Premissas'!$B$4&lt;F79,"Programada",IF('Premissas'!$B$4&gt;G79,"Encerrada","Ativa"))),"Revisar dados"))</f>
        <v/>
      </c>
      <c r="K79" s="17">
        <f>IF(OR(A79="",B79=""),"",IFERROR(IF(OR(F79="",G79=""),"Conferir período",IF(G79&lt;F79,"Conferir período",IF(COUNTIFS(Vagas!$A$4:$A$103,A79,Vagas!$B$4:$B$103,B79)=0,"Vaga não cadastrada",IF(COUNTIFS(Vagas!$A$4:$A$103,A79,Vagas!$B$4:$B$103,B79,Vagas!$C$4:$C$103,C79)=0,"Conferir unidade cedente",IF(COUNTIFS(Vagas!$A$4:$A$103,A79,Vagas!$B$4:$B$103,B79,Vagas!$F$4:$F$103,"Disponível")=0,"Conferir situação da vaga",IF(COUNTIFS($A$4:$A$103,A79,$B$4:$B$103,B79,$F$4:$F$103,"&lt;="&amp;G79,$G$4:$G$103,"&gt;="&amp;F79)&gt;1,"Conferir sobreposição",IF(AND(H79&lt;&gt;"",'Premissas'!$B$6&lt;&gt;"",H79&gt;'Premissas'!$B$6),"Conferir valor","OK"))))))),"Conferir dados"))</f>
        <v/>
      </c>
      <c r="L79" s="15" t="n"/>
    </row>
    <row r="80" ht="30" customHeight="1">
      <c r="A80" s="15" t="n"/>
      <c r="B80" s="15" t="n"/>
      <c r="C80" s="15" t="n"/>
      <c r="D80" s="15" t="n"/>
      <c r="E80" s="15" t="n"/>
      <c r="F80" s="25" t="n"/>
      <c r="G80" s="25" t="n"/>
      <c r="H80" s="26" t="n"/>
      <c r="I80" s="25" t="n"/>
      <c r="J80" s="16">
        <f>IF(OR(A80="",B80="",F80="",G80=""),"",IFERROR(IF(G80&lt;F80,"Revisar período",IF('Premissas'!$B$4&lt;F80,"Programada",IF('Premissas'!$B$4&gt;G80,"Encerrada","Ativa"))),"Revisar dados"))</f>
        <v/>
      </c>
      <c r="K80" s="16">
        <f>IF(OR(A80="",B80=""),"",IFERROR(IF(OR(F80="",G80=""),"Conferir período",IF(G80&lt;F80,"Conferir período",IF(COUNTIFS(Vagas!$A$4:$A$103,A80,Vagas!$B$4:$B$103,B80)=0,"Vaga não cadastrada",IF(COUNTIFS(Vagas!$A$4:$A$103,A80,Vagas!$B$4:$B$103,B80,Vagas!$C$4:$C$103,C80)=0,"Conferir unidade cedente",IF(COUNTIFS(Vagas!$A$4:$A$103,A80,Vagas!$B$4:$B$103,B80,Vagas!$F$4:$F$103,"Disponível")=0,"Conferir situação da vaga",IF(COUNTIFS($A$4:$A$103,A80,$B$4:$B$103,B80,$F$4:$F$103,"&lt;="&amp;G80,$G$4:$G$103,"&gt;="&amp;F80)&gt;1,"Conferir sobreposição",IF(AND(H80&lt;&gt;"",'Premissas'!$B$6&lt;&gt;"",H80&gt;'Premissas'!$B$6),"Conferir valor","OK"))))))),"Conferir dados"))</f>
        <v/>
      </c>
      <c r="L80" s="15" t="n"/>
    </row>
    <row r="81" ht="30" customHeight="1">
      <c r="A81" s="15" t="n"/>
      <c r="B81" s="15" t="n"/>
      <c r="C81" s="15" t="n"/>
      <c r="D81" s="15" t="n"/>
      <c r="E81" s="15" t="n"/>
      <c r="F81" s="25" t="n"/>
      <c r="G81" s="25" t="n"/>
      <c r="H81" s="26" t="n"/>
      <c r="I81" s="25" t="n"/>
      <c r="J81" s="17">
        <f>IF(OR(A81="",B81="",F81="",G81=""),"",IFERROR(IF(G81&lt;F81,"Revisar período",IF('Premissas'!$B$4&lt;F81,"Programada",IF('Premissas'!$B$4&gt;G81,"Encerrada","Ativa"))),"Revisar dados"))</f>
        <v/>
      </c>
      <c r="K81" s="17">
        <f>IF(OR(A81="",B81=""),"",IFERROR(IF(OR(F81="",G81=""),"Conferir período",IF(G81&lt;F81,"Conferir período",IF(COUNTIFS(Vagas!$A$4:$A$103,A81,Vagas!$B$4:$B$103,B81)=0,"Vaga não cadastrada",IF(COUNTIFS(Vagas!$A$4:$A$103,A81,Vagas!$B$4:$B$103,B81,Vagas!$C$4:$C$103,C81)=0,"Conferir unidade cedente",IF(COUNTIFS(Vagas!$A$4:$A$103,A81,Vagas!$B$4:$B$103,B81,Vagas!$F$4:$F$103,"Disponível")=0,"Conferir situação da vaga",IF(COUNTIFS($A$4:$A$103,A81,$B$4:$B$103,B81,$F$4:$F$103,"&lt;="&amp;G81,$G$4:$G$103,"&gt;="&amp;F81)&gt;1,"Conferir sobreposição",IF(AND(H81&lt;&gt;"",'Premissas'!$B$6&lt;&gt;"",H81&gt;'Premissas'!$B$6),"Conferir valor","OK"))))))),"Conferir dados"))</f>
        <v/>
      </c>
      <c r="L81" s="15" t="n"/>
    </row>
    <row r="82" ht="30" customHeight="1">
      <c r="A82" s="15" t="n"/>
      <c r="B82" s="15" t="n"/>
      <c r="C82" s="15" t="n"/>
      <c r="D82" s="15" t="n"/>
      <c r="E82" s="15" t="n"/>
      <c r="F82" s="25" t="n"/>
      <c r="G82" s="25" t="n"/>
      <c r="H82" s="26" t="n"/>
      <c r="I82" s="25" t="n"/>
      <c r="J82" s="16">
        <f>IF(OR(A82="",B82="",F82="",G82=""),"",IFERROR(IF(G82&lt;F82,"Revisar período",IF('Premissas'!$B$4&lt;F82,"Programada",IF('Premissas'!$B$4&gt;G82,"Encerrada","Ativa"))),"Revisar dados"))</f>
        <v/>
      </c>
      <c r="K82" s="16">
        <f>IF(OR(A82="",B82=""),"",IFERROR(IF(OR(F82="",G82=""),"Conferir período",IF(G82&lt;F82,"Conferir período",IF(COUNTIFS(Vagas!$A$4:$A$103,A82,Vagas!$B$4:$B$103,B82)=0,"Vaga não cadastrada",IF(COUNTIFS(Vagas!$A$4:$A$103,A82,Vagas!$B$4:$B$103,B82,Vagas!$C$4:$C$103,C82)=0,"Conferir unidade cedente",IF(COUNTIFS(Vagas!$A$4:$A$103,A82,Vagas!$B$4:$B$103,B82,Vagas!$F$4:$F$103,"Disponível")=0,"Conferir situação da vaga",IF(COUNTIFS($A$4:$A$103,A82,$B$4:$B$103,B82,$F$4:$F$103,"&lt;="&amp;G82,$G$4:$G$103,"&gt;="&amp;F82)&gt;1,"Conferir sobreposição",IF(AND(H82&lt;&gt;"",'Premissas'!$B$6&lt;&gt;"",H82&gt;'Premissas'!$B$6),"Conferir valor","OK"))))))),"Conferir dados"))</f>
        <v/>
      </c>
      <c r="L82" s="15" t="n"/>
    </row>
    <row r="83" ht="30" customHeight="1">
      <c r="A83" s="15" t="n"/>
      <c r="B83" s="15" t="n"/>
      <c r="C83" s="15" t="n"/>
      <c r="D83" s="15" t="n"/>
      <c r="E83" s="15" t="n"/>
      <c r="F83" s="25" t="n"/>
      <c r="G83" s="25" t="n"/>
      <c r="H83" s="26" t="n"/>
      <c r="I83" s="25" t="n"/>
      <c r="J83" s="17">
        <f>IF(OR(A83="",B83="",F83="",G83=""),"",IFERROR(IF(G83&lt;F83,"Revisar período",IF('Premissas'!$B$4&lt;F83,"Programada",IF('Premissas'!$B$4&gt;G83,"Encerrada","Ativa"))),"Revisar dados"))</f>
        <v/>
      </c>
      <c r="K83" s="17">
        <f>IF(OR(A83="",B83=""),"",IFERROR(IF(OR(F83="",G83=""),"Conferir período",IF(G83&lt;F83,"Conferir período",IF(COUNTIFS(Vagas!$A$4:$A$103,A83,Vagas!$B$4:$B$103,B83)=0,"Vaga não cadastrada",IF(COUNTIFS(Vagas!$A$4:$A$103,A83,Vagas!$B$4:$B$103,B83,Vagas!$C$4:$C$103,C83)=0,"Conferir unidade cedente",IF(COUNTIFS(Vagas!$A$4:$A$103,A83,Vagas!$B$4:$B$103,B83,Vagas!$F$4:$F$103,"Disponível")=0,"Conferir situação da vaga",IF(COUNTIFS($A$4:$A$103,A83,$B$4:$B$103,B83,$F$4:$F$103,"&lt;="&amp;G83,$G$4:$G$103,"&gt;="&amp;F83)&gt;1,"Conferir sobreposição",IF(AND(H83&lt;&gt;"",'Premissas'!$B$6&lt;&gt;"",H83&gt;'Premissas'!$B$6),"Conferir valor","OK"))))))),"Conferir dados"))</f>
        <v/>
      </c>
      <c r="L83" s="15" t="n"/>
    </row>
    <row r="84" ht="30" customHeight="1">
      <c r="A84" s="15" t="n"/>
      <c r="B84" s="15" t="n"/>
      <c r="C84" s="15" t="n"/>
      <c r="D84" s="15" t="n"/>
      <c r="E84" s="15" t="n"/>
      <c r="F84" s="25" t="n"/>
      <c r="G84" s="25" t="n"/>
      <c r="H84" s="26" t="n"/>
      <c r="I84" s="25" t="n"/>
      <c r="J84" s="16">
        <f>IF(OR(A84="",B84="",F84="",G84=""),"",IFERROR(IF(G84&lt;F84,"Revisar período",IF('Premissas'!$B$4&lt;F84,"Programada",IF('Premissas'!$B$4&gt;G84,"Encerrada","Ativa"))),"Revisar dados"))</f>
        <v/>
      </c>
      <c r="K84" s="16">
        <f>IF(OR(A84="",B84=""),"",IFERROR(IF(OR(F84="",G84=""),"Conferir período",IF(G84&lt;F84,"Conferir período",IF(COUNTIFS(Vagas!$A$4:$A$103,A84,Vagas!$B$4:$B$103,B84)=0,"Vaga não cadastrada",IF(COUNTIFS(Vagas!$A$4:$A$103,A84,Vagas!$B$4:$B$103,B84,Vagas!$C$4:$C$103,C84)=0,"Conferir unidade cedente",IF(COUNTIFS(Vagas!$A$4:$A$103,A84,Vagas!$B$4:$B$103,B84,Vagas!$F$4:$F$103,"Disponível")=0,"Conferir situação da vaga",IF(COUNTIFS($A$4:$A$103,A84,$B$4:$B$103,B84,$F$4:$F$103,"&lt;="&amp;G84,$G$4:$G$103,"&gt;="&amp;F84)&gt;1,"Conferir sobreposição",IF(AND(H84&lt;&gt;"",'Premissas'!$B$6&lt;&gt;"",H84&gt;'Premissas'!$B$6),"Conferir valor","OK"))))))),"Conferir dados"))</f>
        <v/>
      </c>
      <c r="L84" s="15" t="n"/>
    </row>
    <row r="85" ht="30" customHeight="1">
      <c r="A85" s="15" t="n"/>
      <c r="B85" s="15" t="n"/>
      <c r="C85" s="15" t="n"/>
      <c r="D85" s="15" t="n"/>
      <c r="E85" s="15" t="n"/>
      <c r="F85" s="25" t="n"/>
      <c r="G85" s="25" t="n"/>
      <c r="H85" s="26" t="n"/>
      <c r="I85" s="25" t="n"/>
      <c r="J85" s="17">
        <f>IF(OR(A85="",B85="",F85="",G85=""),"",IFERROR(IF(G85&lt;F85,"Revisar período",IF('Premissas'!$B$4&lt;F85,"Programada",IF('Premissas'!$B$4&gt;G85,"Encerrada","Ativa"))),"Revisar dados"))</f>
        <v/>
      </c>
      <c r="K85" s="17">
        <f>IF(OR(A85="",B85=""),"",IFERROR(IF(OR(F85="",G85=""),"Conferir período",IF(G85&lt;F85,"Conferir período",IF(COUNTIFS(Vagas!$A$4:$A$103,A85,Vagas!$B$4:$B$103,B85)=0,"Vaga não cadastrada",IF(COUNTIFS(Vagas!$A$4:$A$103,A85,Vagas!$B$4:$B$103,B85,Vagas!$C$4:$C$103,C85)=0,"Conferir unidade cedente",IF(COUNTIFS(Vagas!$A$4:$A$103,A85,Vagas!$B$4:$B$103,B85,Vagas!$F$4:$F$103,"Disponível")=0,"Conferir situação da vaga",IF(COUNTIFS($A$4:$A$103,A85,$B$4:$B$103,B85,$F$4:$F$103,"&lt;="&amp;G85,$G$4:$G$103,"&gt;="&amp;F85)&gt;1,"Conferir sobreposição",IF(AND(H85&lt;&gt;"",'Premissas'!$B$6&lt;&gt;"",H85&gt;'Premissas'!$B$6),"Conferir valor","OK"))))))),"Conferir dados"))</f>
        <v/>
      </c>
      <c r="L85" s="15" t="n"/>
    </row>
    <row r="86" ht="30" customHeight="1">
      <c r="A86" s="15" t="n"/>
      <c r="B86" s="15" t="n"/>
      <c r="C86" s="15" t="n"/>
      <c r="D86" s="15" t="n"/>
      <c r="E86" s="15" t="n"/>
      <c r="F86" s="25" t="n"/>
      <c r="G86" s="25" t="n"/>
      <c r="H86" s="26" t="n"/>
      <c r="I86" s="25" t="n"/>
      <c r="J86" s="16">
        <f>IF(OR(A86="",B86="",F86="",G86=""),"",IFERROR(IF(G86&lt;F86,"Revisar período",IF('Premissas'!$B$4&lt;F86,"Programada",IF('Premissas'!$B$4&gt;G86,"Encerrada","Ativa"))),"Revisar dados"))</f>
        <v/>
      </c>
      <c r="K86" s="16">
        <f>IF(OR(A86="",B86=""),"",IFERROR(IF(OR(F86="",G86=""),"Conferir período",IF(G86&lt;F86,"Conferir período",IF(COUNTIFS(Vagas!$A$4:$A$103,A86,Vagas!$B$4:$B$103,B86)=0,"Vaga não cadastrada",IF(COUNTIFS(Vagas!$A$4:$A$103,A86,Vagas!$B$4:$B$103,B86,Vagas!$C$4:$C$103,C86)=0,"Conferir unidade cedente",IF(COUNTIFS(Vagas!$A$4:$A$103,A86,Vagas!$B$4:$B$103,B86,Vagas!$F$4:$F$103,"Disponível")=0,"Conferir situação da vaga",IF(COUNTIFS($A$4:$A$103,A86,$B$4:$B$103,B86,$F$4:$F$103,"&lt;="&amp;G86,$G$4:$G$103,"&gt;="&amp;F86)&gt;1,"Conferir sobreposição",IF(AND(H86&lt;&gt;"",'Premissas'!$B$6&lt;&gt;"",H86&gt;'Premissas'!$B$6),"Conferir valor","OK"))))))),"Conferir dados"))</f>
        <v/>
      </c>
      <c r="L86" s="15" t="n"/>
    </row>
    <row r="87" ht="30" customHeight="1">
      <c r="A87" s="15" t="n"/>
      <c r="B87" s="15" t="n"/>
      <c r="C87" s="15" t="n"/>
      <c r="D87" s="15" t="n"/>
      <c r="E87" s="15" t="n"/>
      <c r="F87" s="25" t="n"/>
      <c r="G87" s="25" t="n"/>
      <c r="H87" s="26" t="n"/>
      <c r="I87" s="25" t="n"/>
      <c r="J87" s="17">
        <f>IF(OR(A87="",B87="",F87="",G87=""),"",IFERROR(IF(G87&lt;F87,"Revisar período",IF('Premissas'!$B$4&lt;F87,"Programada",IF('Premissas'!$B$4&gt;G87,"Encerrada","Ativa"))),"Revisar dados"))</f>
        <v/>
      </c>
      <c r="K87" s="17">
        <f>IF(OR(A87="",B87=""),"",IFERROR(IF(OR(F87="",G87=""),"Conferir período",IF(G87&lt;F87,"Conferir período",IF(COUNTIFS(Vagas!$A$4:$A$103,A87,Vagas!$B$4:$B$103,B87)=0,"Vaga não cadastrada",IF(COUNTIFS(Vagas!$A$4:$A$103,A87,Vagas!$B$4:$B$103,B87,Vagas!$C$4:$C$103,C87)=0,"Conferir unidade cedente",IF(COUNTIFS(Vagas!$A$4:$A$103,A87,Vagas!$B$4:$B$103,B87,Vagas!$F$4:$F$103,"Disponível")=0,"Conferir situação da vaga",IF(COUNTIFS($A$4:$A$103,A87,$B$4:$B$103,B87,$F$4:$F$103,"&lt;="&amp;G87,$G$4:$G$103,"&gt;="&amp;F87)&gt;1,"Conferir sobreposição",IF(AND(H87&lt;&gt;"",'Premissas'!$B$6&lt;&gt;"",H87&gt;'Premissas'!$B$6),"Conferir valor","OK"))))))),"Conferir dados"))</f>
        <v/>
      </c>
      <c r="L87" s="15" t="n"/>
    </row>
    <row r="88" ht="30" customHeight="1">
      <c r="A88" s="15" t="n"/>
      <c r="B88" s="15" t="n"/>
      <c r="C88" s="15" t="n"/>
      <c r="D88" s="15" t="n"/>
      <c r="E88" s="15" t="n"/>
      <c r="F88" s="25" t="n"/>
      <c r="G88" s="25" t="n"/>
      <c r="H88" s="26" t="n"/>
      <c r="I88" s="25" t="n"/>
      <c r="J88" s="16">
        <f>IF(OR(A88="",B88="",F88="",G88=""),"",IFERROR(IF(G88&lt;F88,"Revisar período",IF('Premissas'!$B$4&lt;F88,"Programada",IF('Premissas'!$B$4&gt;G88,"Encerrada","Ativa"))),"Revisar dados"))</f>
        <v/>
      </c>
      <c r="K88" s="16">
        <f>IF(OR(A88="",B88=""),"",IFERROR(IF(OR(F88="",G88=""),"Conferir período",IF(G88&lt;F88,"Conferir período",IF(COUNTIFS(Vagas!$A$4:$A$103,A88,Vagas!$B$4:$B$103,B88)=0,"Vaga não cadastrada",IF(COUNTIFS(Vagas!$A$4:$A$103,A88,Vagas!$B$4:$B$103,B88,Vagas!$C$4:$C$103,C88)=0,"Conferir unidade cedente",IF(COUNTIFS(Vagas!$A$4:$A$103,A88,Vagas!$B$4:$B$103,B88,Vagas!$F$4:$F$103,"Disponível")=0,"Conferir situação da vaga",IF(COUNTIFS($A$4:$A$103,A88,$B$4:$B$103,B88,$F$4:$F$103,"&lt;="&amp;G88,$G$4:$G$103,"&gt;="&amp;F88)&gt;1,"Conferir sobreposição",IF(AND(H88&lt;&gt;"",'Premissas'!$B$6&lt;&gt;"",H88&gt;'Premissas'!$B$6),"Conferir valor","OK"))))))),"Conferir dados"))</f>
        <v/>
      </c>
      <c r="L88" s="15" t="n"/>
    </row>
    <row r="89" ht="30" customHeight="1">
      <c r="A89" s="15" t="n"/>
      <c r="B89" s="15" t="n"/>
      <c r="C89" s="15" t="n"/>
      <c r="D89" s="15" t="n"/>
      <c r="E89" s="15" t="n"/>
      <c r="F89" s="25" t="n"/>
      <c r="G89" s="25" t="n"/>
      <c r="H89" s="26" t="n"/>
      <c r="I89" s="25" t="n"/>
      <c r="J89" s="17">
        <f>IF(OR(A89="",B89="",F89="",G89=""),"",IFERROR(IF(G89&lt;F89,"Revisar período",IF('Premissas'!$B$4&lt;F89,"Programada",IF('Premissas'!$B$4&gt;G89,"Encerrada","Ativa"))),"Revisar dados"))</f>
        <v/>
      </c>
      <c r="K89" s="17">
        <f>IF(OR(A89="",B89=""),"",IFERROR(IF(OR(F89="",G89=""),"Conferir período",IF(G89&lt;F89,"Conferir período",IF(COUNTIFS(Vagas!$A$4:$A$103,A89,Vagas!$B$4:$B$103,B89)=0,"Vaga não cadastrada",IF(COUNTIFS(Vagas!$A$4:$A$103,A89,Vagas!$B$4:$B$103,B89,Vagas!$C$4:$C$103,C89)=0,"Conferir unidade cedente",IF(COUNTIFS(Vagas!$A$4:$A$103,A89,Vagas!$B$4:$B$103,B89,Vagas!$F$4:$F$103,"Disponível")=0,"Conferir situação da vaga",IF(COUNTIFS($A$4:$A$103,A89,$B$4:$B$103,B89,$F$4:$F$103,"&lt;="&amp;G89,$G$4:$G$103,"&gt;="&amp;F89)&gt;1,"Conferir sobreposição",IF(AND(H89&lt;&gt;"",'Premissas'!$B$6&lt;&gt;"",H89&gt;'Premissas'!$B$6),"Conferir valor","OK"))))))),"Conferir dados"))</f>
        <v/>
      </c>
      <c r="L89" s="15" t="n"/>
    </row>
    <row r="90" ht="30" customHeight="1">
      <c r="A90" s="15" t="n"/>
      <c r="B90" s="15" t="n"/>
      <c r="C90" s="15" t="n"/>
      <c r="D90" s="15" t="n"/>
      <c r="E90" s="15" t="n"/>
      <c r="F90" s="25" t="n"/>
      <c r="G90" s="25" t="n"/>
      <c r="H90" s="26" t="n"/>
      <c r="I90" s="25" t="n"/>
      <c r="J90" s="16">
        <f>IF(OR(A90="",B90="",F90="",G90=""),"",IFERROR(IF(G90&lt;F90,"Revisar período",IF('Premissas'!$B$4&lt;F90,"Programada",IF('Premissas'!$B$4&gt;G90,"Encerrada","Ativa"))),"Revisar dados"))</f>
        <v/>
      </c>
      <c r="K90" s="16">
        <f>IF(OR(A90="",B90=""),"",IFERROR(IF(OR(F90="",G90=""),"Conferir período",IF(G90&lt;F90,"Conferir período",IF(COUNTIFS(Vagas!$A$4:$A$103,A90,Vagas!$B$4:$B$103,B90)=0,"Vaga não cadastrada",IF(COUNTIFS(Vagas!$A$4:$A$103,A90,Vagas!$B$4:$B$103,B90,Vagas!$C$4:$C$103,C90)=0,"Conferir unidade cedente",IF(COUNTIFS(Vagas!$A$4:$A$103,A90,Vagas!$B$4:$B$103,B90,Vagas!$F$4:$F$103,"Disponível")=0,"Conferir situação da vaga",IF(COUNTIFS($A$4:$A$103,A90,$B$4:$B$103,B90,$F$4:$F$103,"&lt;="&amp;G90,$G$4:$G$103,"&gt;="&amp;F90)&gt;1,"Conferir sobreposição",IF(AND(H90&lt;&gt;"",'Premissas'!$B$6&lt;&gt;"",H90&gt;'Premissas'!$B$6),"Conferir valor","OK"))))))),"Conferir dados"))</f>
        <v/>
      </c>
      <c r="L90" s="15" t="n"/>
    </row>
    <row r="91" ht="30" customHeight="1">
      <c r="A91" s="15" t="n"/>
      <c r="B91" s="15" t="n"/>
      <c r="C91" s="15" t="n"/>
      <c r="D91" s="15" t="n"/>
      <c r="E91" s="15" t="n"/>
      <c r="F91" s="25" t="n"/>
      <c r="G91" s="25" t="n"/>
      <c r="H91" s="26" t="n"/>
      <c r="I91" s="25" t="n"/>
      <c r="J91" s="17">
        <f>IF(OR(A91="",B91="",F91="",G91=""),"",IFERROR(IF(G91&lt;F91,"Revisar período",IF('Premissas'!$B$4&lt;F91,"Programada",IF('Premissas'!$B$4&gt;G91,"Encerrada","Ativa"))),"Revisar dados"))</f>
        <v/>
      </c>
      <c r="K91" s="17">
        <f>IF(OR(A91="",B91=""),"",IFERROR(IF(OR(F91="",G91=""),"Conferir período",IF(G91&lt;F91,"Conferir período",IF(COUNTIFS(Vagas!$A$4:$A$103,A91,Vagas!$B$4:$B$103,B91)=0,"Vaga não cadastrada",IF(COUNTIFS(Vagas!$A$4:$A$103,A91,Vagas!$B$4:$B$103,B91,Vagas!$C$4:$C$103,C91)=0,"Conferir unidade cedente",IF(COUNTIFS(Vagas!$A$4:$A$103,A91,Vagas!$B$4:$B$103,B91,Vagas!$F$4:$F$103,"Disponível")=0,"Conferir situação da vaga",IF(COUNTIFS($A$4:$A$103,A91,$B$4:$B$103,B91,$F$4:$F$103,"&lt;="&amp;G91,$G$4:$G$103,"&gt;="&amp;F91)&gt;1,"Conferir sobreposição",IF(AND(H91&lt;&gt;"",'Premissas'!$B$6&lt;&gt;"",H91&gt;'Premissas'!$B$6),"Conferir valor","OK"))))))),"Conferir dados"))</f>
        <v/>
      </c>
      <c r="L91" s="15" t="n"/>
    </row>
    <row r="92" ht="30" customHeight="1">
      <c r="A92" s="15" t="n"/>
      <c r="B92" s="15" t="n"/>
      <c r="C92" s="15" t="n"/>
      <c r="D92" s="15" t="n"/>
      <c r="E92" s="15" t="n"/>
      <c r="F92" s="25" t="n"/>
      <c r="G92" s="25" t="n"/>
      <c r="H92" s="26" t="n"/>
      <c r="I92" s="25" t="n"/>
      <c r="J92" s="16">
        <f>IF(OR(A92="",B92="",F92="",G92=""),"",IFERROR(IF(G92&lt;F92,"Revisar período",IF('Premissas'!$B$4&lt;F92,"Programada",IF('Premissas'!$B$4&gt;G92,"Encerrada","Ativa"))),"Revisar dados"))</f>
        <v/>
      </c>
      <c r="K92" s="16">
        <f>IF(OR(A92="",B92=""),"",IFERROR(IF(OR(F92="",G92=""),"Conferir período",IF(G92&lt;F92,"Conferir período",IF(COUNTIFS(Vagas!$A$4:$A$103,A92,Vagas!$B$4:$B$103,B92)=0,"Vaga não cadastrada",IF(COUNTIFS(Vagas!$A$4:$A$103,A92,Vagas!$B$4:$B$103,B92,Vagas!$C$4:$C$103,C92)=0,"Conferir unidade cedente",IF(COUNTIFS(Vagas!$A$4:$A$103,A92,Vagas!$B$4:$B$103,B92,Vagas!$F$4:$F$103,"Disponível")=0,"Conferir situação da vaga",IF(COUNTIFS($A$4:$A$103,A92,$B$4:$B$103,B92,$F$4:$F$103,"&lt;="&amp;G92,$G$4:$G$103,"&gt;="&amp;F92)&gt;1,"Conferir sobreposição",IF(AND(H92&lt;&gt;"",'Premissas'!$B$6&lt;&gt;"",H92&gt;'Premissas'!$B$6),"Conferir valor","OK"))))))),"Conferir dados"))</f>
        <v/>
      </c>
      <c r="L92" s="15" t="n"/>
    </row>
    <row r="93" ht="30" customHeight="1">
      <c r="A93" s="15" t="n"/>
      <c r="B93" s="15" t="n"/>
      <c r="C93" s="15" t="n"/>
      <c r="D93" s="15" t="n"/>
      <c r="E93" s="15" t="n"/>
      <c r="F93" s="25" t="n"/>
      <c r="G93" s="25" t="n"/>
      <c r="H93" s="26" t="n"/>
      <c r="I93" s="25" t="n"/>
      <c r="J93" s="17">
        <f>IF(OR(A93="",B93="",F93="",G93=""),"",IFERROR(IF(G93&lt;F93,"Revisar período",IF('Premissas'!$B$4&lt;F93,"Programada",IF('Premissas'!$B$4&gt;G93,"Encerrada","Ativa"))),"Revisar dados"))</f>
        <v/>
      </c>
      <c r="K93" s="17">
        <f>IF(OR(A93="",B93=""),"",IFERROR(IF(OR(F93="",G93=""),"Conferir período",IF(G93&lt;F93,"Conferir período",IF(COUNTIFS(Vagas!$A$4:$A$103,A93,Vagas!$B$4:$B$103,B93)=0,"Vaga não cadastrada",IF(COUNTIFS(Vagas!$A$4:$A$103,A93,Vagas!$B$4:$B$103,B93,Vagas!$C$4:$C$103,C93)=0,"Conferir unidade cedente",IF(COUNTIFS(Vagas!$A$4:$A$103,A93,Vagas!$B$4:$B$103,B93,Vagas!$F$4:$F$103,"Disponível")=0,"Conferir situação da vaga",IF(COUNTIFS($A$4:$A$103,A93,$B$4:$B$103,B93,$F$4:$F$103,"&lt;="&amp;G93,$G$4:$G$103,"&gt;="&amp;F93)&gt;1,"Conferir sobreposição",IF(AND(H93&lt;&gt;"",'Premissas'!$B$6&lt;&gt;"",H93&gt;'Premissas'!$B$6),"Conferir valor","OK"))))))),"Conferir dados"))</f>
        <v/>
      </c>
      <c r="L93" s="15" t="n"/>
    </row>
    <row r="94" ht="30" customHeight="1">
      <c r="A94" s="15" t="n"/>
      <c r="B94" s="15" t="n"/>
      <c r="C94" s="15" t="n"/>
      <c r="D94" s="15" t="n"/>
      <c r="E94" s="15" t="n"/>
      <c r="F94" s="25" t="n"/>
      <c r="G94" s="25" t="n"/>
      <c r="H94" s="26" t="n"/>
      <c r="I94" s="25" t="n"/>
      <c r="J94" s="16">
        <f>IF(OR(A94="",B94="",F94="",G94=""),"",IFERROR(IF(G94&lt;F94,"Revisar período",IF('Premissas'!$B$4&lt;F94,"Programada",IF('Premissas'!$B$4&gt;G94,"Encerrada","Ativa"))),"Revisar dados"))</f>
        <v/>
      </c>
      <c r="K94" s="16">
        <f>IF(OR(A94="",B94=""),"",IFERROR(IF(OR(F94="",G94=""),"Conferir período",IF(G94&lt;F94,"Conferir período",IF(COUNTIFS(Vagas!$A$4:$A$103,A94,Vagas!$B$4:$B$103,B94)=0,"Vaga não cadastrada",IF(COUNTIFS(Vagas!$A$4:$A$103,A94,Vagas!$B$4:$B$103,B94,Vagas!$C$4:$C$103,C94)=0,"Conferir unidade cedente",IF(COUNTIFS(Vagas!$A$4:$A$103,A94,Vagas!$B$4:$B$103,B94,Vagas!$F$4:$F$103,"Disponível")=0,"Conferir situação da vaga",IF(COUNTIFS($A$4:$A$103,A94,$B$4:$B$103,B94,$F$4:$F$103,"&lt;="&amp;G94,$G$4:$G$103,"&gt;="&amp;F94)&gt;1,"Conferir sobreposição",IF(AND(H94&lt;&gt;"",'Premissas'!$B$6&lt;&gt;"",H94&gt;'Premissas'!$B$6),"Conferir valor","OK"))))))),"Conferir dados"))</f>
        <v/>
      </c>
      <c r="L94" s="15" t="n"/>
    </row>
    <row r="95" ht="30" customHeight="1">
      <c r="A95" s="15" t="n"/>
      <c r="B95" s="15" t="n"/>
      <c r="C95" s="15" t="n"/>
      <c r="D95" s="15" t="n"/>
      <c r="E95" s="15" t="n"/>
      <c r="F95" s="25" t="n"/>
      <c r="G95" s="25" t="n"/>
      <c r="H95" s="26" t="n"/>
      <c r="I95" s="25" t="n"/>
      <c r="J95" s="17">
        <f>IF(OR(A95="",B95="",F95="",G95=""),"",IFERROR(IF(G95&lt;F95,"Revisar período",IF('Premissas'!$B$4&lt;F95,"Programada",IF('Premissas'!$B$4&gt;G95,"Encerrada","Ativa"))),"Revisar dados"))</f>
        <v/>
      </c>
      <c r="K95" s="17">
        <f>IF(OR(A95="",B95=""),"",IFERROR(IF(OR(F95="",G95=""),"Conferir período",IF(G95&lt;F95,"Conferir período",IF(COUNTIFS(Vagas!$A$4:$A$103,A95,Vagas!$B$4:$B$103,B95)=0,"Vaga não cadastrada",IF(COUNTIFS(Vagas!$A$4:$A$103,A95,Vagas!$B$4:$B$103,B95,Vagas!$C$4:$C$103,C95)=0,"Conferir unidade cedente",IF(COUNTIFS(Vagas!$A$4:$A$103,A95,Vagas!$B$4:$B$103,B95,Vagas!$F$4:$F$103,"Disponível")=0,"Conferir situação da vaga",IF(COUNTIFS($A$4:$A$103,A95,$B$4:$B$103,B95,$F$4:$F$103,"&lt;="&amp;G95,$G$4:$G$103,"&gt;="&amp;F95)&gt;1,"Conferir sobreposição",IF(AND(H95&lt;&gt;"",'Premissas'!$B$6&lt;&gt;"",H95&gt;'Premissas'!$B$6),"Conferir valor","OK"))))))),"Conferir dados"))</f>
        <v/>
      </c>
      <c r="L95" s="15" t="n"/>
    </row>
    <row r="96" ht="30" customHeight="1">
      <c r="A96" s="15" t="n"/>
      <c r="B96" s="15" t="n"/>
      <c r="C96" s="15" t="n"/>
      <c r="D96" s="15" t="n"/>
      <c r="E96" s="15" t="n"/>
      <c r="F96" s="25" t="n"/>
      <c r="G96" s="25" t="n"/>
      <c r="H96" s="26" t="n"/>
      <c r="I96" s="25" t="n"/>
      <c r="J96" s="16">
        <f>IF(OR(A96="",B96="",F96="",G96=""),"",IFERROR(IF(G96&lt;F96,"Revisar período",IF('Premissas'!$B$4&lt;F96,"Programada",IF('Premissas'!$B$4&gt;G96,"Encerrada","Ativa"))),"Revisar dados"))</f>
        <v/>
      </c>
      <c r="K96" s="16">
        <f>IF(OR(A96="",B96=""),"",IFERROR(IF(OR(F96="",G96=""),"Conferir período",IF(G96&lt;F96,"Conferir período",IF(COUNTIFS(Vagas!$A$4:$A$103,A96,Vagas!$B$4:$B$103,B96)=0,"Vaga não cadastrada",IF(COUNTIFS(Vagas!$A$4:$A$103,A96,Vagas!$B$4:$B$103,B96,Vagas!$C$4:$C$103,C96)=0,"Conferir unidade cedente",IF(COUNTIFS(Vagas!$A$4:$A$103,A96,Vagas!$B$4:$B$103,B96,Vagas!$F$4:$F$103,"Disponível")=0,"Conferir situação da vaga",IF(COUNTIFS($A$4:$A$103,A96,$B$4:$B$103,B96,$F$4:$F$103,"&lt;="&amp;G96,$G$4:$G$103,"&gt;="&amp;F96)&gt;1,"Conferir sobreposição",IF(AND(H96&lt;&gt;"",'Premissas'!$B$6&lt;&gt;"",H96&gt;'Premissas'!$B$6),"Conferir valor","OK"))))))),"Conferir dados"))</f>
        <v/>
      </c>
      <c r="L96" s="15" t="n"/>
    </row>
    <row r="97" ht="30" customHeight="1">
      <c r="A97" s="15" t="n"/>
      <c r="B97" s="15" t="n"/>
      <c r="C97" s="15" t="n"/>
      <c r="D97" s="15" t="n"/>
      <c r="E97" s="15" t="n"/>
      <c r="F97" s="25" t="n"/>
      <c r="G97" s="25" t="n"/>
      <c r="H97" s="26" t="n"/>
      <c r="I97" s="25" t="n"/>
      <c r="J97" s="17">
        <f>IF(OR(A97="",B97="",F97="",G97=""),"",IFERROR(IF(G97&lt;F97,"Revisar período",IF('Premissas'!$B$4&lt;F97,"Programada",IF('Premissas'!$B$4&gt;G97,"Encerrada","Ativa"))),"Revisar dados"))</f>
        <v/>
      </c>
      <c r="K97" s="17">
        <f>IF(OR(A97="",B97=""),"",IFERROR(IF(OR(F97="",G97=""),"Conferir período",IF(G97&lt;F97,"Conferir período",IF(COUNTIFS(Vagas!$A$4:$A$103,A97,Vagas!$B$4:$B$103,B97)=0,"Vaga não cadastrada",IF(COUNTIFS(Vagas!$A$4:$A$103,A97,Vagas!$B$4:$B$103,B97,Vagas!$C$4:$C$103,C97)=0,"Conferir unidade cedente",IF(COUNTIFS(Vagas!$A$4:$A$103,A97,Vagas!$B$4:$B$103,B97,Vagas!$F$4:$F$103,"Disponível")=0,"Conferir situação da vaga",IF(COUNTIFS($A$4:$A$103,A97,$B$4:$B$103,B97,$F$4:$F$103,"&lt;="&amp;G97,$G$4:$G$103,"&gt;="&amp;F97)&gt;1,"Conferir sobreposição",IF(AND(H97&lt;&gt;"",'Premissas'!$B$6&lt;&gt;"",H97&gt;'Premissas'!$B$6),"Conferir valor","OK"))))))),"Conferir dados"))</f>
        <v/>
      </c>
      <c r="L97" s="15" t="n"/>
    </row>
    <row r="98" ht="30" customHeight="1">
      <c r="A98" s="15" t="n"/>
      <c r="B98" s="15" t="n"/>
      <c r="C98" s="15" t="n"/>
      <c r="D98" s="15" t="n"/>
      <c r="E98" s="15" t="n"/>
      <c r="F98" s="25" t="n"/>
      <c r="G98" s="25" t="n"/>
      <c r="H98" s="26" t="n"/>
      <c r="I98" s="25" t="n"/>
      <c r="J98" s="16">
        <f>IF(OR(A98="",B98="",F98="",G98=""),"",IFERROR(IF(G98&lt;F98,"Revisar período",IF('Premissas'!$B$4&lt;F98,"Programada",IF('Premissas'!$B$4&gt;G98,"Encerrada","Ativa"))),"Revisar dados"))</f>
        <v/>
      </c>
      <c r="K98" s="16">
        <f>IF(OR(A98="",B98=""),"",IFERROR(IF(OR(F98="",G98=""),"Conferir período",IF(G98&lt;F98,"Conferir período",IF(COUNTIFS(Vagas!$A$4:$A$103,A98,Vagas!$B$4:$B$103,B98)=0,"Vaga não cadastrada",IF(COUNTIFS(Vagas!$A$4:$A$103,A98,Vagas!$B$4:$B$103,B98,Vagas!$C$4:$C$103,C98)=0,"Conferir unidade cedente",IF(COUNTIFS(Vagas!$A$4:$A$103,A98,Vagas!$B$4:$B$103,B98,Vagas!$F$4:$F$103,"Disponível")=0,"Conferir situação da vaga",IF(COUNTIFS($A$4:$A$103,A98,$B$4:$B$103,B98,$F$4:$F$103,"&lt;="&amp;G98,$G$4:$G$103,"&gt;="&amp;F98)&gt;1,"Conferir sobreposição",IF(AND(H98&lt;&gt;"",'Premissas'!$B$6&lt;&gt;"",H98&gt;'Premissas'!$B$6),"Conferir valor","OK"))))))),"Conferir dados"))</f>
        <v/>
      </c>
      <c r="L98" s="15" t="n"/>
    </row>
    <row r="99" ht="30" customHeight="1">
      <c r="A99" s="15" t="n"/>
      <c r="B99" s="15" t="n"/>
      <c r="C99" s="15" t="n"/>
      <c r="D99" s="15" t="n"/>
      <c r="E99" s="15" t="n"/>
      <c r="F99" s="25" t="n"/>
      <c r="G99" s="25" t="n"/>
      <c r="H99" s="26" t="n"/>
      <c r="I99" s="25" t="n"/>
      <c r="J99" s="17">
        <f>IF(OR(A99="",B99="",F99="",G99=""),"",IFERROR(IF(G99&lt;F99,"Revisar período",IF('Premissas'!$B$4&lt;F99,"Programada",IF('Premissas'!$B$4&gt;G99,"Encerrada","Ativa"))),"Revisar dados"))</f>
        <v/>
      </c>
      <c r="K99" s="17">
        <f>IF(OR(A99="",B99=""),"",IFERROR(IF(OR(F99="",G99=""),"Conferir período",IF(G99&lt;F99,"Conferir período",IF(COUNTIFS(Vagas!$A$4:$A$103,A99,Vagas!$B$4:$B$103,B99)=0,"Vaga não cadastrada",IF(COUNTIFS(Vagas!$A$4:$A$103,A99,Vagas!$B$4:$B$103,B99,Vagas!$C$4:$C$103,C99)=0,"Conferir unidade cedente",IF(COUNTIFS(Vagas!$A$4:$A$103,A99,Vagas!$B$4:$B$103,B99,Vagas!$F$4:$F$103,"Disponível")=0,"Conferir situação da vaga",IF(COUNTIFS($A$4:$A$103,A99,$B$4:$B$103,B99,$F$4:$F$103,"&lt;="&amp;G99,$G$4:$G$103,"&gt;="&amp;F99)&gt;1,"Conferir sobreposição",IF(AND(H99&lt;&gt;"",'Premissas'!$B$6&lt;&gt;"",H99&gt;'Premissas'!$B$6),"Conferir valor","OK"))))))),"Conferir dados"))</f>
        <v/>
      </c>
      <c r="L99" s="15" t="n"/>
    </row>
    <row r="100" ht="30" customHeight="1">
      <c r="A100" s="15" t="n"/>
      <c r="B100" s="15" t="n"/>
      <c r="C100" s="15" t="n"/>
      <c r="D100" s="15" t="n"/>
      <c r="E100" s="15" t="n"/>
      <c r="F100" s="25" t="n"/>
      <c r="G100" s="25" t="n"/>
      <c r="H100" s="26" t="n"/>
      <c r="I100" s="25" t="n"/>
      <c r="J100" s="16">
        <f>IF(OR(A100="",B100="",F100="",G100=""),"",IFERROR(IF(G100&lt;F100,"Revisar período",IF('Premissas'!$B$4&lt;F100,"Programada",IF('Premissas'!$B$4&gt;G100,"Encerrada","Ativa"))),"Revisar dados"))</f>
        <v/>
      </c>
      <c r="K100" s="16">
        <f>IF(OR(A100="",B100=""),"",IFERROR(IF(OR(F100="",G100=""),"Conferir período",IF(G100&lt;F100,"Conferir período",IF(COUNTIFS(Vagas!$A$4:$A$103,A100,Vagas!$B$4:$B$103,B100)=0,"Vaga não cadastrada",IF(COUNTIFS(Vagas!$A$4:$A$103,A100,Vagas!$B$4:$B$103,B100,Vagas!$C$4:$C$103,C100)=0,"Conferir unidade cedente",IF(COUNTIFS(Vagas!$A$4:$A$103,A100,Vagas!$B$4:$B$103,B100,Vagas!$F$4:$F$103,"Disponível")=0,"Conferir situação da vaga",IF(COUNTIFS($A$4:$A$103,A100,$B$4:$B$103,B100,$F$4:$F$103,"&lt;="&amp;G100,$G$4:$G$103,"&gt;="&amp;F100)&gt;1,"Conferir sobreposição",IF(AND(H100&lt;&gt;"",'Premissas'!$B$6&lt;&gt;"",H100&gt;'Premissas'!$B$6),"Conferir valor","OK"))))))),"Conferir dados"))</f>
        <v/>
      </c>
      <c r="L100" s="15" t="n"/>
    </row>
    <row r="101" ht="30" customHeight="1">
      <c r="A101" s="15" t="n"/>
      <c r="B101" s="15" t="n"/>
      <c r="C101" s="15" t="n"/>
      <c r="D101" s="15" t="n"/>
      <c r="E101" s="15" t="n"/>
      <c r="F101" s="25" t="n"/>
      <c r="G101" s="25" t="n"/>
      <c r="H101" s="26" t="n"/>
      <c r="I101" s="25" t="n"/>
      <c r="J101" s="17">
        <f>IF(OR(A101="",B101="",F101="",G101=""),"",IFERROR(IF(G101&lt;F101,"Revisar período",IF('Premissas'!$B$4&lt;F101,"Programada",IF('Premissas'!$B$4&gt;G101,"Encerrada","Ativa"))),"Revisar dados"))</f>
        <v/>
      </c>
      <c r="K101" s="17">
        <f>IF(OR(A101="",B101=""),"",IFERROR(IF(OR(F101="",G101=""),"Conferir período",IF(G101&lt;F101,"Conferir período",IF(COUNTIFS(Vagas!$A$4:$A$103,A101,Vagas!$B$4:$B$103,B101)=0,"Vaga não cadastrada",IF(COUNTIFS(Vagas!$A$4:$A$103,A101,Vagas!$B$4:$B$103,B101,Vagas!$C$4:$C$103,C101)=0,"Conferir unidade cedente",IF(COUNTIFS(Vagas!$A$4:$A$103,A101,Vagas!$B$4:$B$103,B101,Vagas!$F$4:$F$103,"Disponível")=0,"Conferir situação da vaga",IF(COUNTIFS($A$4:$A$103,A101,$B$4:$B$103,B101,$F$4:$F$103,"&lt;="&amp;G101,$G$4:$G$103,"&gt;="&amp;F101)&gt;1,"Conferir sobreposição",IF(AND(H101&lt;&gt;"",'Premissas'!$B$6&lt;&gt;"",H101&gt;'Premissas'!$B$6),"Conferir valor","OK"))))))),"Conferir dados"))</f>
        <v/>
      </c>
      <c r="L101" s="15" t="n"/>
    </row>
    <row r="102" ht="30" customHeight="1">
      <c r="A102" s="15" t="n"/>
      <c r="B102" s="15" t="n"/>
      <c r="C102" s="15" t="n"/>
      <c r="D102" s="15" t="n"/>
      <c r="E102" s="15" t="n"/>
      <c r="F102" s="25" t="n"/>
      <c r="G102" s="25" t="n"/>
      <c r="H102" s="26" t="n"/>
      <c r="I102" s="25" t="n"/>
      <c r="J102" s="16">
        <f>IF(OR(A102="",B102="",F102="",G102=""),"",IFERROR(IF(G102&lt;F102,"Revisar período",IF('Premissas'!$B$4&lt;F102,"Programada",IF('Premissas'!$B$4&gt;G102,"Encerrada","Ativa"))),"Revisar dados"))</f>
        <v/>
      </c>
      <c r="K102" s="16">
        <f>IF(OR(A102="",B102=""),"",IFERROR(IF(OR(F102="",G102=""),"Conferir período",IF(G102&lt;F102,"Conferir período",IF(COUNTIFS(Vagas!$A$4:$A$103,A102,Vagas!$B$4:$B$103,B102)=0,"Vaga não cadastrada",IF(COUNTIFS(Vagas!$A$4:$A$103,A102,Vagas!$B$4:$B$103,B102,Vagas!$C$4:$C$103,C102)=0,"Conferir unidade cedente",IF(COUNTIFS(Vagas!$A$4:$A$103,A102,Vagas!$B$4:$B$103,B102,Vagas!$F$4:$F$103,"Disponível")=0,"Conferir situação da vaga",IF(COUNTIFS($A$4:$A$103,A102,$B$4:$B$103,B102,$F$4:$F$103,"&lt;="&amp;G102,$G$4:$G$103,"&gt;="&amp;F102)&gt;1,"Conferir sobreposição",IF(AND(H102&lt;&gt;"",'Premissas'!$B$6&lt;&gt;"",H102&gt;'Premissas'!$B$6),"Conferir valor","OK"))))))),"Conferir dados"))</f>
        <v/>
      </c>
      <c r="L102" s="15" t="n"/>
    </row>
    <row r="103" ht="30" customHeight="1">
      <c r="A103" s="15" t="n"/>
      <c r="B103" s="15" t="n"/>
      <c r="C103" s="15" t="n"/>
      <c r="D103" s="15" t="n"/>
      <c r="E103" s="15" t="n"/>
      <c r="F103" s="25" t="n"/>
      <c r="G103" s="25" t="n"/>
      <c r="H103" s="26" t="n"/>
      <c r="I103" s="25" t="n"/>
      <c r="J103" s="17">
        <f>IF(OR(A103="",B103="",F103="",G103=""),"",IFERROR(IF(G103&lt;F103,"Revisar período",IF('Premissas'!$B$4&lt;F103,"Programada",IF('Premissas'!$B$4&gt;G103,"Encerrada","Ativa"))),"Revisar dados"))</f>
        <v/>
      </c>
      <c r="K103" s="17">
        <f>IF(OR(A103="",B103=""),"",IFERROR(IF(OR(F103="",G103=""),"Conferir período",IF(G103&lt;F103,"Conferir período",IF(COUNTIFS(Vagas!$A$4:$A$103,A103,Vagas!$B$4:$B$103,B103)=0,"Vaga não cadastrada",IF(COUNTIFS(Vagas!$A$4:$A$103,A103,Vagas!$B$4:$B$103,B103,Vagas!$C$4:$C$103,C103)=0,"Conferir unidade cedente",IF(COUNTIFS(Vagas!$A$4:$A$103,A103,Vagas!$B$4:$B$103,B103,Vagas!$F$4:$F$103,"Disponível")=0,"Conferir situação da vaga",IF(COUNTIFS($A$4:$A$103,A103,$B$4:$B$103,B103,$F$4:$F$103,"&lt;="&amp;G103,$G$4:$G$103,"&gt;="&amp;F103)&gt;1,"Conferir sobreposição",IF(AND(H103&lt;&gt;"",'Premissas'!$B$6&lt;&gt;"",H103&gt;'Premissas'!$B$6),"Conferir valor","OK"))))))),"Conferir dados"))</f>
        <v/>
      </c>
      <c r="L103" s="15" t="n"/>
    </row>
  </sheetData>
  <autoFilter ref="A3:L103"/>
  <mergeCells count="1">
    <mergeCell ref="A1:L1"/>
  </mergeCells>
  <conditionalFormatting sqref="J4:J103">
    <cfRule type="expression" priority="1" dxfId="0">
      <formula>$J4="Ativa"</formula>
    </cfRule>
    <cfRule type="expression" priority="2" dxfId="2">
      <formula>$J4="Programada"</formula>
    </cfRule>
    <cfRule type="expression" priority="3" dxfId="1">
      <formula>$J4="Revisar período"</formula>
    </cfRule>
  </conditionalFormatting>
  <conditionalFormatting sqref="K4:K103">
    <cfRule type="expression" priority="4" dxfId="0">
      <formula>$K4="OK"</formula>
    </cfRule>
    <cfRule type="expression" priority="5" dxfId="1">
      <formula>OR(LEFT($K4,8)="Conferir",$K4="Vaga não cadastrada")</formula>
    </cfRule>
  </conditionalFormatting>
  <conditionalFormatting sqref="I4:I103">
    <cfRule type="expression" priority="6" dxfId="2">
      <formula>AND($I4&lt;&gt;"",$N$4&lt;&gt;"",$I4&gt;=$N$4,$I4&lt;=$N$4+$N$5)</formula>
    </cfRule>
  </conditionalFormatting>
  <conditionalFormatting sqref="H4:H103">
    <cfRule type="expression" priority="7" dxfId="1">
      <formula>AND($H4&lt;&gt;"",$N$6&lt;&gt;"",$H4&gt;$N$6)</formula>
    </cfRule>
  </conditionalFormatting>
  <dataValidations count="2">
    <dataValidation sqref="F4:G103 I4:I103" showDropDown="0" showInputMessage="1" showErrorMessage="1" allowBlank="0" errorTitle="Data inválida" error="Informe uma data dentro dos limites definidos em Premissas." promptTitle="Data do registro" prompt="Use uma data dentro do intervalo permitido." type="date" operator="between">
      <formula1>$N$2</formula1>
      <formula2>$N$3</formula2>
    </dataValidation>
    <dataValidation sqref="H4:H103" showDropDown="0" showInputMessage="0" showErrorMessage="1" allowBlank="0" errorTitle="Valor inválido" error="Informe um valor igual ou superior a zero." type="decimal" operator="greaterThanOrEqual">
      <formula1>0</formula1>
    </dataValidation>
  </dataValidation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tabColor rgb="0017324D"/>
    <outlinePr summaryBelow="1" summaryRight="1"/>
    <pageSetUpPr fitToPage="1"/>
  </sheetPr>
  <dimension ref="A1:E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3" customWidth="1" min="3" max="3"/>
    <col width="20" customWidth="1" min="4" max="4"/>
    <col width="22" customWidth="1" min="5" max="5"/>
  </cols>
  <sheetData>
    <row r="1" ht="28" customHeight="1">
      <c r="A1" s="1" t="inlineStr">
        <is>
          <t>Premissas, limites e listas editáveis</t>
        </is>
      </c>
    </row>
    <row r="2"/>
    <row r="3" ht="32" customHeight="1">
      <c r="A3" s="3" t="inlineStr">
        <is>
          <t>Premissa</t>
        </is>
      </c>
      <c r="B3" s="3" t="inlineStr">
        <is>
          <t>Valor</t>
        </is>
      </c>
      <c r="C3" s="3" t="n"/>
      <c r="D3" s="3" t="inlineStr">
        <is>
          <t>Tipo de vaga</t>
        </is>
      </c>
      <c r="E3" s="3" t="inlineStr">
        <is>
          <t>Situação cadastral</t>
        </is>
      </c>
    </row>
    <row r="4">
      <c r="A4" s="11" t="inlineStr">
        <is>
          <t>Data de referência</t>
        </is>
      </c>
      <c r="B4" s="27" t="n">
        <v>46284</v>
      </c>
      <c r="C4" s="11" t="n"/>
      <c r="D4" s="15" t="inlineStr">
        <is>
          <t>Coberta</t>
        </is>
      </c>
      <c r="E4" s="15" t="inlineStr">
        <is>
          <t>Disponível</t>
        </is>
      </c>
    </row>
    <row r="5">
      <c r="A5" s="13" t="inlineStr">
        <is>
          <t>Dias para alerta de vencimento</t>
        </is>
      </c>
      <c r="B5" s="21" t="n">
        <v>30</v>
      </c>
      <c r="C5" s="13" t="n"/>
      <c r="D5" s="15" t="inlineStr">
        <is>
          <t>Descoberta</t>
        </is>
      </c>
      <c r="E5" s="15" t="inlineStr">
        <is>
          <t>Manutenção</t>
        </is>
      </c>
    </row>
    <row r="6">
      <c r="A6" s="11" t="inlineStr">
        <is>
          <t>Valor mensal para conferência</t>
        </is>
      </c>
      <c r="B6" s="28" t="n">
        <v>1000</v>
      </c>
      <c r="C6" s="11" t="n"/>
      <c r="D6" s="15" t="inlineStr">
        <is>
          <t>Acessível</t>
        </is>
      </c>
      <c r="E6" s="15" t="inlineStr">
        <is>
          <t>Bloqueada</t>
        </is>
      </c>
    </row>
    <row r="7">
      <c r="A7" s="13" t="inlineStr">
        <is>
          <t>Data mínima permitida</t>
        </is>
      </c>
      <c r="B7" s="27" t="n">
        <v>44197</v>
      </c>
      <c r="C7" s="13" t="n"/>
      <c r="D7" s="15" t="inlineStr">
        <is>
          <t>Moto</t>
        </is>
      </c>
      <c r="E7" s="13" t="n"/>
    </row>
    <row r="8">
      <c r="A8" s="11" t="inlineStr">
        <is>
          <t>Data máxima permitida</t>
        </is>
      </c>
      <c r="B8" s="27" t="n">
        <v>48213</v>
      </c>
      <c r="C8" s="11" t="n"/>
      <c r="D8" s="11" t="n"/>
      <c r="E8" s="11" t="n"/>
    </row>
  </sheetData>
  <autoFilter ref="A3:B8"/>
  <mergeCells count="1">
    <mergeCell ref="A1:E1"/>
  </mergeCells>
  <conditionalFormatting sqref="B8">
    <cfRule type="expression" priority="1" dxfId="1">
      <formula>$B$8&lt;$B$7</formula>
    </cfRule>
  </conditionalFormatting>
  <dataValidations count="3">
    <dataValidation sqref="B4" showDropDown="0" showInputMessage="1" showErrorMessage="1" allowBlank="0" errorTitle="Data fora do limite" error="Informe uma data dentro dos limites definidos." promptTitle="Data de referência" prompt="Use uma data entre os limites mínimo e máximo." type="date" operator="between">
      <formula1>$B$7</formula1>
      <formula2>$B$8</formula2>
    </dataValidation>
    <dataValidation sqref="B5" showDropDown="0" showInputMessage="0" showErrorMessage="1" allowBlank="0" errorTitle="Prazo inválido" error="Informe um número inteiro entre 1 e 365." type="whole" operator="between">
      <formula1>1</formula1>
      <formula2>365</formula2>
    </dataValidation>
    <dataValidation sqref="B6" showDropDown="0" showInputMessage="0" showErrorMessage="1" allowBlank="0" errorTitle="Valor inválido" error="Informe um valor igual ou superior a zero." type="decimal" operator="greaterThanOrEqual">
      <formula1>0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2026-09-19T07:27:18Z</dcterms:created>
  <dcterms:modified xmlns:dcterms="http://purl.org/dc/terms/" xmlns:xsi="http://www.w3.org/2001/XMLSchema-instance" xsi:type="dcterms:W3CDTF">2026-09-19T07:27:19+00:00Z</dcterms:modified>
</cp:coreProperties>
</file>