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'Registros'!$A$4:$N$104</definedName>
    <definedName name="_xlnm._FilterDatabase" localSheetId="2" hidden="1">'Premissas'!$A$3:$C$9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R$ #,##0.00"/>
    <numFmt numFmtId="165" formatCode="0.00 &quot;h&quot;"/>
    <numFmt numFmtId="166" formatCode="0.0%"/>
    <numFmt numFmtId="167" formatCode="dd/mm/yyyy"/>
    <numFmt numFmtId="168" formatCode="hh:mm"/>
    <numFmt numFmtId="169" formatCode="0 &quot;dias&quot;"/>
    <numFmt numFmtId="170" formatCode="0 &quot;unidade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FF3D8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9" fontId="3" fillId="6" borderId="1" applyAlignment="1" pivotButton="0" quotePrefix="0" xfId="0">
      <alignment horizontal="left" vertical="center" wrapText="1"/>
    </xf>
    <xf numFmtId="168" fontId="3" fillId="6" borderId="1" applyAlignment="1" pivotButton="0" quotePrefix="0" xfId="0">
      <alignment horizontal="left" vertical="center" wrapText="1"/>
    </xf>
    <xf numFmtId="170" fontId="3" fillId="6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9" fontId="3" fillId="6" borderId="1" applyAlignment="1" pivotButton="0" quotePrefix="0" xfId="0">
      <alignment horizontal="left" vertical="center" wrapText="1"/>
    </xf>
    <xf numFmtId="168" fontId="3" fillId="6" borderId="1" applyAlignment="1" pivotButton="0" quotePrefix="0" xfId="0">
      <alignment horizontal="left" vertical="center" wrapText="1"/>
    </xf>
    <xf numFmtId="170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A3A"/>
        </patternFill>
      </fill>
    </dxf>
    <dxf>
      <font>
        <name val="Calibri"/>
        <b val="1"/>
        <color rgb="00FFFFFF"/>
        <sz val="10"/>
      </font>
      <fill>
        <patternFill patternType="solid">
          <fgColor rgb="00D7A52E"/>
        </patternFill>
      </fill>
    </dxf>
    <dxf>
      <font>
        <name val="Calibri"/>
        <b val="1"/>
        <color rgb="00FFFFFF"/>
        <sz val="10"/>
      </font>
      <fill>
        <patternFill patternType="solid">
          <fgColor rgb="002F7D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situação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6F68"/>
            </a:solidFill>
            <a:ln xmlns:a="http://schemas.openxmlformats.org/drawingml/2006/main">
              <a:solidFill>
                <a:srgbClr val="2F6F68"/>
              </a:solidFill>
              <a:prstDash val="solid"/>
            </a:ln>
          </spPr>
          <cat>
            <numRef>
              <f>'Resumo'!$D$5:$D$9</f>
            </numRef>
          </cat>
          <val>
            <numRef>
              <f>'Resumo'!$E$5:$E$9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 de 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Mudancas" displayName="TabelaMudancas" ref="A4:N104" headerRowCount="1">
  <autoFilter ref="A4:N104"/>
  <tableColumns count="14">
    <tableColumn id="1" name="Condomínio"/>
    <tableColumn id="2" name="Unidade"/>
    <tableColumn id="3" name="Tipo de mudança"/>
    <tableColumn id="4" name="Data"/>
    <tableColumn id="5" name="Hora inicial"/>
    <tableColumn id="6" name="Hora final"/>
    <tableColumn id="7" name="Elevador"/>
    <tableColumn id="8" name="Responsável"/>
    <tableColumn id="9" name="Valor previsto (R$)"/>
    <tableColumn id="10" name="Vencimento"/>
    <tableColumn id="11" name="Situação"/>
    <tableColumn id="12" name="Observações"/>
    <tableColumn id="13" name="Duração (h)"/>
    <tableColumn id="14" name="Conferênci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3" customWidth="1" min="3" max="3"/>
    <col width="20" customWidth="1" min="4" max="4"/>
    <col width="15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22" customHeight="1">
      <c r="A1" s="1" t="inlineStr">
        <is>
          <t>Controle de mudanças do condomínio — Resumo</t>
        </is>
      </c>
    </row>
    <row r="2" ht="12" customHeight="1"/>
    <row r="3"/>
    <row r="4">
      <c r="A4" s="2" t="inlineStr">
        <is>
          <t>Indicador</t>
        </is>
      </c>
      <c r="B4" s="2" t="inlineStr">
        <is>
          <t>Resultado</t>
        </is>
      </c>
      <c r="D4" s="2" t="inlineStr">
        <is>
          <t>Situação</t>
        </is>
      </c>
      <c r="E4" s="2" t="inlineStr">
        <is>
          <t>Quantidade</t>
        </is>
      </c>
    </row>
    <row r="5">
      <c r="A5" s="3" t="inlineStr">
        <is>
          <t>Total de registros preenchidos</t>
        </is>
      </c>
      <c r="B5" s="4">
        <f>COUNTIF(Registros!$A$5:$A$104,"&lt;&gt;")</f>
        <v/>
      </c>
      <c r="D5" s="5" t="inlineStr">
        <is>
          <t>Solicitada</t>
        </is>
      </c>
      <c r="E5" s="6">
        <f>COUNTIF(Registros!$K$5:$K$104,D5)</f>
        <v/>
      </c>
    </row>
    <row r="6">
      <c r="A6" s="7" t="inlineStr">
        <is>
          <t>Mudanças na janela futura configurada</t>
        </is>
      </c>
      <c r="B6" s="8">
        <f>COUNTIFS(Registros!$D$5:$D$104,"&gt;="&amp;TODAY(),Registros!$D$5:$D$104,"&lt;="&amp;TODAY()+Premissas!$B$9,Registros!$K$5:$K$104,"&lt;&gt;Cancelada")</f>
        <v/>
      </c>
      <c r="D6" s="9" t="inlineStr">
        <is>
          <t>Em análise</t>
        </is>
      </c>
      <c r="E6" s="10">
        <f>COUNTIF(Registros!$K$5:$K$104,D6)</f>
        <v/>
      </c>
    </row>
    <row r="7">
      <c r="A7" s="3" t="inlineStr">
        <is>
          <t>Entradas na janela futura configurada</t>
        </is>
      </c>
      <c r="B7" s="4">
        <f>COUNTIFS(Registros!$C$5:$C$104,"Entrada",Registros!$D$5:$D$104,"&gt;="&amp;TODAY(),Registros!$D$5:$D$104,"&lt;="&amp;TODAY()+Premissas!$B$9,Registros!$K$5:$K$104,"&lt;&gt;Cancelada")</f>
        <v/>
      </c>
      <c r="D7" s="5" t="inlineStr">
        <is>
          <t>Agendada</t>
        </is>
      </c>
      <c r="E7" s="6">
        <f>COUNTIF(Registros!$K$5:$K$104,D7)</f>
        <v/>
      </c>
    </row>
    <row r="8">
      <c r="A8" s="7" t="inlineStr">
        <is>
          <t>Saídas na janela futura configurada</t>
        </is>
      </c>
      <c r="B8" s="8">
        <f>COUNTIFS(Registros!$C$5:$C$104,"Saída",Registros!$D$5:$D$104,"&gt;="&amp;TODAY(),Registros!$D$5:$D$104,"&lt;="&amp;TODAY()+Premissas!$B$9,Registros!$K$5:$K$104,"&lt;&gt;Cancelada")</f>
        <v/>
      </c>
      <c r="D8" s="9" t="inlineStr">
        <is>
          <t>Concluída</t>
        </is>
      </c>
      <c r="E8" s="10">
        <f>COUNTIF(Registros!$K$5:$K$104,D8)</f>
        <v/>
      </c>
    </row>
    <row r="9">
      <c r="A9" s="3" t="inlineStr">
        <is>
          <t>Registros com conflito de agenda</t>
        </is>
      </c>
      <c r="B9" s="4">
        <f>COUNTIF(Registros!$N$5:$N$104,"Conflito de agenda")</f>
        <v/>
      </c>
      <c r="D9" s="5" t="inlineStr">
        <is>
          <t>Cancelada</t>
        </is>
      </c>
      <c r="E9" s="6">
        <f>COUNTIF(Registros!$K$5:$K$104,D9)</f>
        <v/>
      </c>
    </row>
    <row r="10">
      <c r="A10" s="7" t="inlineStr">
        <is>
          <t>Outras conferências necessárias</t>
        </is>
      </c>
      <c r="B10" s="8">
        <f>COUNTIF(Registros!$N$5:$N$104,"Preencher dados essenciais")+COUNTIF(Registros!$N$5:$N$104,"Conferir horários")+COUNTIF(Registros!$N$5:$N$104,"Fora do horário")+COUNTIF(Registros!$N$5:$N$104,"Duração acima do limite")+COUNTIF(Registros!$N$5:$N$104,"Conferir antecedência")</f>
        <v/>
      </c>
    </row>
    <row r="11">
      <c r="A11" s="3" t="inlineStr">
        <is>
          <t>Total de valores previstos</t>
        </is>
      </c>
      <c r="B11" s="28">
        <f>SUM(Registros!$I$5:$I$104)</f>
        <v/>
      </c>
    </row>
    <row r="12">
      <c r="A12" s="7" t="inlineStr">
        <is>
          <t>Valores com vencimento anterior a hoje</t>
        </is>
      </c>
      <c r="B12" s="29">
        <f>SUMIFS(Registros!$I$5:$I$104,Registros!$J$5:$J$104,"&lt;"&amp;TODAY(),Registros!$J$5:$J$104,"&lt;&gt;",Registros!$K$5:$K$104,"&lt;&gt;Cancelada")</f>
        <v/>
      </c>
    </row>
    <row r="13">
      <c r="A13" s="3" t="inlineStr">
        <is>
          <t>Duração média dos registros preenchidos</t>
        </is>
      </c>
      <c r="B13" s="13">
        <f>IFERROR(AVERAGE(Registros!$M$5:$M$104),"")</f>
        <v/>
      </c>
    </row>
    <row r="14">
      <c r="A14" s="7" t="inlineStr">
        <is>
          <t>Percentual de registros conferidos</t>
        </is>
      </c>
      <c r="B14" s="30">
        <f>IFERROR(COUNTIF(Registros!$N$5:$N$104,"Conferido")/COUNTIF(Registros!$A$5:$A$104,"&lt;&gt;"),"")</f>
        <v/>
      </c>
    </row>
  </sheetData>
  <mergeCells count="1">
    <mergeCell ref="A1:L2"/>
  </mergeCells>
  <conditionalFormatting sqref="B9">
    <cfRule type="expression" priority="1" dxfId="0">
      <formula>B9&gt;0</formula>
    </cfRule>
  </conditionalFormatting>
  <conditionalFormatting sqref="B10">
    <cfRule type="expression" priority="2" dxfId="1">
      <formula>B10&gt;0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9" customWidth="1" min="3" max="3"/>
    <col width="13" customWidth="1" min="4" max="4"/>
    <col width="13" customWidth="1" min="5" max="5"/>
    <col width="13" customWidth="1" min="6" max="6"/>
    <col width="25" customWidth="1" min="7" max="7"/>
    <col width="22" customWidth="1" min="8" max="8"/>
    <col width="18" customWidth="1" min="9" max="9"/>
    <col width="14" customWidth="1" min="10" max="10"/>
    <col width="15" customWidth="1" min="11" max="11"/>
    <col width="38" customWidth="1" min="12" max="12"/>
    <col width="14" customWidth="1" min="13" max="13"/>
    <col width="27" customWidth="1" min="14" max="14"/>
  </cols>
  <sheetData>
    <row r="1" ht="22" customHeight="1">
      <c r="A1" s="1" t="inlineStr">
        <is>
          <t>Controle de mudanças do condomínio — Agenda</t>
        </is>
      </c>
    </row>
    <row r="2" ht="12" customHeight="1"/>
    <row r="3"/>
    <row r="4" ht="32" customHeight="1">
      <c r="A4" s="2" t="inlineStr">
        <is>
          <t>Condomínio</t>
        </is>
      </c>
      <c r="B4" s="2" t="inlineStr">
        <is>
          <t>Unidade</t>
        </is>
      </c>
      <c r="C4" s="2" t="inlineStr">
        <is>
          <t>Tipo de mudança</t>
        </is>
      </c>
      <c r="D4" s="2" t="inlineStr">
        <is>
          <t>Data</t>
        </is>
      </c>
      <c r="E4" s="2" t="inlineStr">
        <is>
          <t>Hora inicial</t>
        </is>
      </c>
      <c r="F4" s="2" t="inlineStr">
        <is>
          <t>Hora final</t>
        </is>
      </c>
      <c r="G4" s="2" t="inlineStr">
        <is>
          <t>Elevador</t>
        </is>
      </c>
      <c r="H4" s="2" t="inlineStr">
        <is>
          <t>Responsável</t>
        </is>
      </c>
      <c r="I4" s="2" t="inlineStr">
        <is>
          <t>Valor previsto (R$)</t>
        </is>
      </c>
      <c r="J4" s="2" t="inlineStr">
        <is>
          <t>Vencimento</t>
        </is>
      </c>
      <c r="K4" s="2" t="inlineStr">
        <is>
          <t>Situação</t>
        </is>
      </c>
      <c r="L4" s="2" t="inlineStr">
        <is>
          <t>Observações</t>
        </is>
      </c>
      <c r="M4" s="2" t="inlineStr">
        <is>
          <t>Duração (h)</t>
        </is>
      </c>
      <c r="N4" s="2" t="inlineStr">
        <is>
          <t>Conferência</t>
        </is>
      </c>
    </row>
    <row r="5">
      <c r="A5" s="15" t="inlineStr">
        <is>
          <t>Residencial Ipê Azul (fictício)</t>
        </is>
      </c>
      <c r="B5" s="16" t="inlineStr">
        <is>
          <t>101</t>
        </is>
      </c>
      <c r="C5" s="15" t="inlineStr">
        <is>
          <t>Entrada</t>
        </is>
      </c>
      <c r="D5" s="31" t="n">
        <v>46286</v>
      </c>
      <c r="E5" s="32" t="n">
        <v>0.375</v>
      </c>
      <c r="F5" s="32" t="n">
        <v>0.4583333333333333</v>
      </c>
      <c r="G5" s="15" t="inlineStr">
        <is>
          <t>Elevador de serviço A</t>
        </is>
      </c>
      <c r="H5" s="15" t="inlineStr">
        <is>
          <t>Marina Fictícia</t>
        </is>
      </c>
      <c r="I5" s="33" t="n">
        <v>120</v>
      </c>
      <c r="J5" s="31" t="n">
        <v>46285</v>
      </c>
      <c r="K5" s="16" t="inlineStr">
        <is>
          <t>Agendada</t>
        </is>
      </c>
      <c r="L5" s="15" t="inlineStr">
        <is>
          <t>Proteção do elevador a conferir.</t>
        </is>
      </c>
      <c r="M5" s="20">
        <f>IF(COUNTA(A5:L5)=0,"",IF(OR(E5="",F5=""),"",IFERROR((F5-E5)*24,"")))</f>
        <v/>
      </c>
      <c r="N5" s="21">
        <f>IF(COUNTA(A5:L5)=0,"",IF(OR(A5="",B5="",C5="",D5="",E5="",F5="",G5="",H5="",K5=""),"Preencher dados essenciais",IF(F5&lt;=E5,"Conferir horários",IF(OR(E5&lt;Premissas!$B$6,F5&gt;Premissas!$B$7),"Fora do horário",IF(IFERROR((F5-E5)*24,0)&gt;Premissas!$B$4,"Duração acima do limite",IF(AND(K5&lt;&gt;"Cancelada",COUNTIFS($D$5:$D$104,D5,$G$5:$G$104,G5,$E$5:$E$104,"&lt;"&amp;F5,$F$5:$F$104,"&gt;"&amp;E5,$K$5:$K$104,"&lt;&gt;Cancelada")&gt;Premissas!$B$8),"Conflito de agenda",IF(AND(K5&lt;&gt;"Concluída",K5&lt;&gt;"Cancelada",D5-TODAY()&lt;Premissas!$B$5),"Conferir antecedência","Conferido")))))))</f>
        <v/>
      </c>
    </row>
    <row r="6">
      <c r="A6" s="15" t="inlineStr">
        <is>
          <t>Residencial Ipê Azul (fictício)</t>
        </is>
      </c>
      <c r="B6" s="16" t="inlineStr">
        <is>
          <t>203</t>
        </is>
      </c>
      <c r="C6" s="15" t="inlineStr">
        <is>
          <t>Saída</t>
        </is>
      </c>
      <c r="D6" s="31" t="n">
        <v>46286</v>
      </c>
      <c r="E6" s="32" t="n">
        <v>0.4375</v>
      </c>
      <c r="F6" s="32" t="n">
        <v>0.5208333333333334</v>
      </c>
      <c r="G6" s="15" t="inlineStr">
        <is>
          <t>Elevador de serviço A</t>
        </is>
      </c>
      <c r="H6" s="15" t="inlineStr">
        <is>
          <t>Renato Fictício</t>
        </is>
      </c>
      <c r="I6" s="33" t="n">
        <v>95</v>
      </c>
      <c r="J6" s="31" t="n">
        <v>46285</v>
      </c>
      <c r="K6" s="16" t="inlineStr">
        <is>
          <t>Agendada</t>
        </is>
      </c>
      <c r="L6" s="15" t="inlineStr">
        <is>
          <t>Horários sobrepostos para teste de conferência.</t>
        </is>
      </c>
      <c r="M6" s="22">
        <f>IF(COUNTA(A6:L6)=0,"",IF(OR(E6="",F6=""),"",IFERROR((F6-E6)*24,"")))</f>
        <v/>
      </c>
      <c r="N6" s="23">
        <f>IF(COUNTA(A6:L6)=0,"",IF(OR(A6="",B6="",C6="",D6="",E6="",F6="",G6="",H6="",K6=""),"Preencher dados essenciais",IF(F6&lt;=E6,"Conferir horários",IF(OR(E6&lt;Premissas!$B$6,F6&gt;Premissas!$B$7),"Fora do horário",IF(IFERROR((F6-E6)*24,0)&gt;Premissas!$B$4,"Duração acima do limite",IF(AND(K6&lt;&gt;"Cancelada",COUNTIFS($D$5:$D$104,D6,$G$5:$G$104,G6,$E$5:$E$104,"&lt;"&amp;F6,$F$5:$F$104,"&gt;"&amp;E6,$K$5:$K$104,"&lt;&gt;Cancelada")&gt;Premissas!$B$8),"Conflito de agenda",IF(AND(K6&lt;&gt;"Concluída",K6&lt;&gt;"Cancelada",D6-TODAY()&lt;Premissas!$B$5),"Conferir antecedência","Conferido")))))))</f>
        <v/>
      </c>
    </row>
    <row r="7">
      <c r="A7" s="15" t="inlineStr">
        <is>
          <t>Edifício Horizonte Claro (fictício)</t>
        </is>
      </c>
      <c r="B7" s="16" t="inlineStr">
        <is>
          <t>B-14</t>
        </is>
      </c>
      <c r="C7" s="15" t="inlineStr">
        <is>
          <t>Entrada</t>
        </is>
      </c>
      <c r="D7" s="31" t="n">
        <v>46289</v>
      </c>
      <c r="E7" s="32" t="n">
        <v>0.5416666666666666</v>
      </c>
      <c r="F7" s="32" t="n">
        <v>0.6666666666666666</v>
      </c>
      <c r="G7" s="15" t="inlineStr">
        <is>
          <t>Elevador de serviço B</t>
        </is>
      </c>
      <c r="H7" s="15" t="inlineStr">
        <is>
          <t>Clara Fictícia</t>
        </is>
      </c>
      <c r="I7" s="33" t="n">
        <v>0</v>
      </c>
      <c r="J7" s="31" t="n">
        <v>46287</v>
      </c>
      <c r="K7" s="16" t="inlineStr">
        <is>
          <t>Solicitada</t>
        </is>
      </c>
      <c r="L7" s="15" t="inlineStr">
        <is>
          <t>Sem valor previsto para este exemplo fictício.</t>
        </is>
      </c>
      <c r="M7" s="20">
        <f>IF(COUNTA(A7:L7)=0,"",IF(OR(E7="",F7=""),"",IFERROR((F7-E7)*24,"")))</f>
        <v/>
      </c>
      <c r="N7" s="21">
        <f>IF(COUNTA(A7:L7)=0,"",IF(OR(A7="",B7="",C7="",D7="",E7="",F7="",G7="",H7="",K7=""),"Preencher dados essenciais",IF(F7&lt;=E7,"Conferir horários",IF(OR(E7&lt;Premissas!$B$6,F7&gt;Premissas!$B$7),"Fora do horário",IF(IFERROR((F7-E7)*24,0)&gt;Premissas!$B$4,"Duração acima do limite",IF(AND(K7&lt;&gt;"Cancelada",COUNTIFS($D$5:$D$104,D7,$G$5:$G$104,G7,$E$5:$E$104,"&lt;"&amp;F7,$F$5:$F$104,"&gt;"&amp;E7,$K$5:$K$104,"&lt;&gt;Cancelada")&gt;Premissas!$B$8),"Conflito de agenda",IF(AND(K7&lt;&gt;"Concluída",K7&lt;&gt;"Cancelada",D7-TODAY()&lt;Premissas!$B$5),"Conferir antecedência","Conferido")))))))</f>
        <v/>
      </c>
    </row>
    <row r="8">
      <c r="A8" s="15" t="inlineStr">
        <is>
          <t>Condomínio Jardim do Sol (fictício)</t>
        </is>
      </c>
      <c r="B8" s="16" t="inlineStr">
        <is>
          <t>502</t>
        </is>
      </c>
      <c r="C8" s="15" t="inlineStr">
        <is>
          <t>Mudança interna</t>
        </is>
      </c>
      <c r="D8" s="31" t="n">
        <v>46285</v>
      </c>
      <c r="E8" s="32" t="n">
        <v>0.7083333333333334</v>
      </c>
      <c r="F8" s="32" t="n">
        <v>0.7916666666666666</v>
      </c>
      <c r="G8" s="15" t="inlineStr">
        <is>
          <t>Elevador de serviço A</t>
        </is>
      </c>
      <c r="H8" s="15" t="inlineStr">
        <is>
          <t>Paulo Fictício</t>
        </is>
      </c>
      <c r="I8" s="33" t="n">
        <v>80</v>
      </c>
      <c r="J8" s="31" t="n">
        <v>46284</v>
      </c>
      <c r="K8" s="16" t="inlineStr">
        <is>
          <t>Em análise</t>
        </is>
      </c>
      <c r="L8" s="15" t="inlineStr">
        <is>
          <t>Janela termina após o limite configurado.</t>
        </is>
      </c>
      <c r="M8" s="22">
        <f>IF(COUNTA(A8:L8)=0,"",IF(OR(E8="",F8=""),"",IFERROR((F8-E8)*24,"")))</f>
        <v/>
      </c>
      <c r="N8" s="23">
        <f>IF(COUNTA(A8:L8)=0,"",IF(OR(A8="",B8="",C8="",D8="",E8="",F8="",G8="",H8="",K8=""),"Preencher dados essenciais",IF(F8&lt;=E8,"Conferir horários",IF(OR(E8&lt;Premissas!$B$6,F8&gt;Premissas!$B$7),"Fora do horário",IF(IFERROR((F8-E8)*24,0)&gt;Premissas!$B$4,"Duração acima do limite",IF(AND(K8&lt;&gt;"Cancelada",COUNTIFS($D$5:$D$104,D8,$G$5:$G$104,G8,$E$5:$E$104,"&lt;"&amp;F8,$F$5:$F$104,"&gt;"&amp;E8,$K$5:$K$104,"&lt;&gt;Cancelada")&gt;Premissas!$B$8),"Conflito de agenda",IF(AND(K8&lt;&gt;"Concluída",K8&lt;&gt;"Cancelada",D8-TODAY()&lt;Premissas!$B$5),"Conferir antecedência","Conferido")))))))</f>
        <v/>
      </c>
    </row>
    <row r="9">
      <c r="A9" s="15" t="inlineStr">
        <is>
          <t>Edifício Horizonte Claro (fictício)</t>
        </is>
      </c>
      <c r="B9" s="16" t="inlineStr">
        <is>
          <t>304</t>
        </is>
      </c>
      <c r="C9" s="15" t="inlineStr">
        <is>
          <t>Saída</t>
        </is>
      </c>
      <c r="D9" s="31" t="n">
        <v>46282</v>
      </c>
      <c r="E9" s="32" t="n">
        <v>0.3541666666666667</v>
      </c>
      <c r="F9" s="32" t="n">
        <v>0.4166666666666667</v>
      </c>
      <c r="G9" s="15" t="inlineStr">
        <is>
          <t>Elevador de serviço B</t>
        </is>
      </c>
      <c r="H9" s="15" t="inlineStr">
        <is>
          <t>Lívia Fictícia</t>
        </is>
      </c>
      <c r="I9" s="33" t="n">
        <v>100</v>
      </c>
      <c r="J9" s="31" t="n">
        <v>46279</v>
      </c>
      <c r="K9" s="16" t="inlineStr">
        <is>
          <t>Concluída</t>
        </is>
      </c>
      <c r="L9" s="15" t="inlineStr">
        <is>
          <t>Mudança concluída em exemplo fictício.</t>
        </is>
      </c>
      <c r="M9" s="20">
        <f>IF(COUNTA(A9:L9)=0,"",IF(OR(E9="",F9=""),"",IFERROR((F9-E9)*24,"")))</f>
        <v/>
      </c>
      <c r="N9" s="21">
        <f>IF(COUNTA(A9:L9)=0,"",IF(OR(A9="",B9="",C9="",D9="",E9="",F9="",G9="",H9="",K9=""),"Preencher dados essenciais",IF(F9&lt;=E9,"Conferir horários",IF(OR(E9&lt;Premissas!$B$6,F9&gt;Premissas!$B$7),"Fora do horário",IF(IFERROR((F9-E9)*24,0)&gt;Premissas!$B$4,"Duração acima do limite",IF(AND(K9&lt;&gt;"Cancelada",COUNTIFS($D$5:$D$104,D9,$G$5:$G$104,G9,$E$5:$E$104,"&lt;"&amp;F9,$F$5:$F$104,"&gt;"&amp;E9,$K$5:$K$104,"&lt;&gt;Cancelada")&gt;Premissas!$B$8),"Conflito de agenda",IF(AND(K9&lt;&gt;"Concluída",K9&lt;&gt;"Cancelada",D9-TODAY()&lt;Premissas!$B$5),"Conferir antecedência","Conferido")))))))</f>
        <v/>
      </c>
    </row>
    <row r="10">
      <c r="A10" s="15" t="inlineStr">
        <is>
          <t>Condomínio Jardim do Sol (fictício)</t>
        </is>
      </c>
      <c r="B10" s="16" t="inlineStr">
        <is>
          <t>701</t>
        </is>
      </c>
      <c r="C10" s="15" t="inlineStr">
        <is>
          <t>Entrada</t>
        </is>
      </c>
      <c r="D10" s="31" t="n">
        <v>46294</v>
      </c>
      <c r="E10" s="32" t="n">
        <v>0.4166666666666667</v>
      </c>
      <c r="F10" s="32" t="n">
        <v>0.625</v>
      </c>
      <c r="G10" s="15" t="inlineStr">
        <is>
          <t>Elevador de serviço A</t>
        </is>
      </c>
      <c r="H10" s="15" t="inlineStr">
        <is>
          <t>Caio Fictício</t>
        </is>
      </c>
      <c r="I10" s="33" t="n">
        <v>150</v>
      </c>
      <c r="J10" s="31" t="n">
        <v>46291</v>
      </c>
      <c r="K10" s="16" t="inlineStr">
        <is>
          <t>Agendada</t>
        </is>
      </c>
      <c r="L10" s="15" t="inlineStr">
        <is>
          <t>Duração acima do limite configurado.</t>
        </is>
      </c>
      <c r="M10" s="22">
        <f>IF(COUNTA(A10:L10)=0,"",IF(OR(E10="",F10=""),"",IFERROR((F10-E10)*24,"")))</f>
        <v/>
      </c>
      <c r="N10" s="23">
        <f>IF(COUNTA(A10:L10)=0,"",IF(OR(A10="",B10="",C10="",D10="",E10="",F10="",G10="",H10="",K10=""),"Preencher dados essenciais",IF(F10&lt;=E10,"Conferir horários",IF(OR(E10&lt;Premissas!$B$6,F10&gt;Premissas!$B$7),"Fora do horário",IF(IFERROR((F10-E10)*24,0)&gt;Premissas!$B$4,"Duração acima do limite",IF(AND(K10&lt;&gt;"Cancelada",COUNTIFS($D$5:$D$104,D10,$G$5:$G$104,G10,$E$5:$E$104,"&lt;"&amp;F10,$F$5:$F$104,"&gt;"&amp;E10,$K$5:$K$104,"&lt;&gt;Cancelada")&gt;Premissas!$B$8),"Conflito de agenda",IF(AND(K10&lt;&gt;"Concluída",K10&lt;&gt;"Cancelada",D10-TODAY()&lt;Premissas!$B$5),"Conferir antecedência","Conferido")))))))</f>
        <v/>
      </c>
    </row>
    <row r="11">
      <c r="A11" s="15" t="inlineStr">
        <is>
          <t>Residencial Ipê Azul (fictício)</t>
        </is>
      </c>
      <c r="B11" s="16" t="inlineStr">
        <is>
          <t>102</t>
        </is>
      </c>
      <c r="C11" s="15" t="inlineStr">
        <is>
          <t>Entrada</t>
        </is>
      </c>
      <c r="D11" s="31" t="n">
        <v>46287</v>
      </c>
      <c r="E11" s="32" t="n">
        <v>0.3333333333333333</v>
      </c>
      <c r="F11" s="32" t="n">
        <v>0.5</v>
      </c>
      <c r="G11" s="15" t="inlineStr">
        <is>
          <t>Elevador de serviço B</t>
        </is>
      </c>
      <c r="H11" s="15" t="inlineStr">
        <is>
          <t>Bianca Fictícia</t>
        </is>
      </c>
      <c r="I11" s="33" t="n">
        <v>0</v>
      </c>
      <c r="J11" s="31" t="n">
        <v>46286</v>
      </c>
      <c r="K11" s="16" t="inlineStr">
        <is>
          <t>Agendada</t>
        </is>
      </c>
      <c r="L11" s="15" t="inlineStr">
        <is>
          <t>Horário exatamente no limite configurado.</t>
        </is>
      </c>
      <c r="M11" s="20">
        <f>IF(COUNTA(A11:L11)=0,"",IF(OR(E11="",F11=""),"",IFERROR((F11-E11)*24,"")))</f>
        <v/>
      </c>
      <c r="N11" s="21">
        <f>IF(COUNTA(A11:L11)=0,"",IF(OR(A11="",B11="",C11="",D11="",E11="",F11="",G11="",H11="",K11=""),"Preencher dados essenciais",IF(F11&lt;=E11,"Conferir horários",IF(OR(E11&lt;Premissas!$B$6,F11&gt;Premissas!$B$7),"Fora do horário",IF(IFERROR((F11-E11)*24,0)&gt;Premissas!$B$4,"Duração acima do limite",IF(AND(K11&lt;&gt;"Cancelada",COUNTIFS($D$5:$D$104,D11,$G$5:$G$104,G11,$E$5:$E$104,"&lt;"&amp;F11,$F$5:$F$104,"&gt;"&amp;E11,$K$5:$K$104,"&lt;&gt;Cancelada")&gt;Premissas!$B$8),"Conflito de agenda",IF(AND(K11&lt;&gt;"Concluída",K11&lt;&gt;"Cancelada",D11-TODAY()&lt;Premissas!$B$5),"Conferir antecedência","Conferido")))))))</f>
        <v/>
      </c>
    </row>
    <row r="12">
      <c r="A12" s="15" t="inlineStr">
        <is>
          <t>Edifício Horizonte Claro (fictício)</t>
        </is>
      </c>
      <c r="B12" s="16" t="inlineStr">
        <is>
          <t>Loja 2</t>
        </is>
      </c>
      <c r="C12" s="15" t="inlineStr">
        <is>
          <t>Saída</t>
        </is>
      </c>
      <c r="D12" s="31" t="n">
        <v>46290</v>
      </c>
      <c r="E12" s="32" t="n">
        <v>0.5833333333333334</v>
      </c>
      <c r="F12" s="32" t="n">
        <v>0.6666666666666666</v>
      </c>
      <c r="G12" s="15" t="inlineStr">
        <is>
          <t>Sem elevador</t>
        </is>
      </c>
      <c r="H12" s="15" t="inlineStr">
        <is>
          <t>Equipe Exemplo Fictícia</t>
        </is>
      </c>
      <c r="I12" s="33" t="n">
        <v>60</v>
      </c>
      <c r="J12" s="31" t="n">
        <v>46288</v>
      </c>
      <c r="K12" s="16" t="inlineStr">
        <is>
          <t>Cancelada</t>
        </is>
      </c>
      <c r="L12" s="15" t="inlineStr">
        <is>
          <t>Registro cancelado para teste da agenda.</t>
        </is>
      </c>
      <c r="M12" s="22">
        <f>IF(COUNTA(A12:L12)=0,"",IF(OR(E12="",F12=""),"",IFERROR((F12-E12)*24,"")))</f>
        <v/>
      </c>
      <c r="N12" s="23">
        <f>IF(COUNTA(A12:L12)=0,"",IF(OR(A12="",B12="",C12="",D12="",E12="",F12="",G12="",H12="",K12=""),"Preencher dados essenciais",IF(F12&lt;=E12,"Conferir horários",IF(OR(E12&lt;Premissas!$B$6,F12&gt;Premissas!$B$7),"Fora do horário",IF(IFERROR((F12-E12)*24,0)&gt;Premissas!$B$4,"Duração acima do limite",IF(AND(K12&lt;&gt;"Cancelada",COUNTIFS($D$5:$D$104,D12,$G$5:$G$104,G12,$E$5:$E$104,"&lt;"&amp;F12,$F$5:$F$104,"&gt;"&amp;E12,$K$5:$K$104,"&lt;&gt;Cancelada")&gt;Premissas!$B$8),"Conflito de agenda",IF(AND(K12&lt;&gt;"Concluída",K12&lt;&gt;"Cancelada",D12-TODAY()&lt;Premissas!$B$5),"Conferir antecedência","Conferido")))))))</f>
        <v/>
      </c>
    </row>
    <row r="13">
      <c r="A13" s="15" t="inlineStr">
        <is>
          <t>Condomínio Jardim do Sol (fictício)</t>
        </is>
      </c>
      <c r="B13" s="16" t="inlineStr">
        <is>
          <t>808</t>
        </is>
      </c>
      <c r="C13" s="15" t="inlineStr">
        <is>
          <t>Entrada</t>
        </is>
      </c>
      <c r="D13" s="31" t="n">
        <v>46283</v>
      </c>
      <c r="E13" s="32" t="n">
        <v>0.4583333333333333</v>
      </c>
      <c r="F13" s="32" t="n">
        <v>0.5416666666666666</v>
      </c>
      <c r="G13" s="15" t="inlineStr">
        <is>
          <t>Elevador de serviço B</t>
        </is>
      </c>
      <c r="H13" s="15" t="inlineStr">
        <is>
          <t>Sofia Fictícia</t>
        </is>
      </c>
      <c r="I13" s="33" t="n">
        <v>110</v>
      </c>
      <c r="J13" s="31" t="n">
        <v>46274</v>
      </c>
      <c r="K13" s="16" t="inlineStr">
        <is>
          <t>Agendada</t>
        </is>
      </c>
      <c r="L13" s="15" t="inlineStr">
        <is>
          <t>Vencimento anterior; requer conferência humana.</t>
        </is>
      </c>
      <c r="M13" s="20">
        <f>IF(COUNTA(A13:L13)=0,"",IF(OR(E13="",F13=""),"",IFERROR((F13-E13)*24,"")))</f>
        <v/>
      </c>
      <c r="N13" s="21">
        <f>IF(COUNTA(A13:L13)=0,"",IF(OR(A13="",B13="",C13="",D13="",E13="",F13="",G13="",H13="",K13=""),"Preencher dados essenciais",IF(F13&lt;=E13,"Conferir horários",IF(OR(E13&lt;Premissas!$B$6,F13&gt;Premissas!$B$7),"Fora do horário",IF(IFERROR((F13-E13)*24,0)&gt;Premissas!$B$4,"Duração acima do limite",IF(AND(K13&lt;&gt;"Cancelada",COUNTIFS($D$5:$D$104,D13,$G$5:$G$104,G13,$E$5:$E$104,"&lt;"&amp;F13,$F$5:$F$104,"&gt;"&amp;E13,$K$5:$K$104,"&lt;&gt;Cancelada")&gt;Premissas!$B$8),"Conflito de agenda",IF(AND(K13&lt;&gt;"Concluída",K13&lt;&gt;"Cancelada",D13-TODAY()&lt;Premissas!$B$5),"Conferir antecedência","Conferido")))))))</f>
        <v/>
      </c>
    </row>
    <row r="14">
      <c r="A14" s="15" t="inlineStr">
        <is>
          <t>Residencial Ipê Azul (fictício)</t>
        </is>
      </c>
      <c r="B14" s="16" t="inlineStr">
        <is>
          <t>405</t>
        </is>
      </c>
      <c r="C14" s="15" t="inlineStr">
        <is>
          <t>Saída</t>
        </is>
      </c>
      <c r="D14" s="31" t="n">
        <v>46314</v>
      </c>
      <c r="E14" s="32" t="n">
        <v>0.375</v>
      </c>
      <c r="F14" s="32" t="n">
        <v>0.4166666666666667</v>
      </c>
      <c r="G14" s="15" t="inlineStr">
        <is>
          <t>Elevador de serviço A</t>
        </is>
      </c>
      <c r="H14" s="15" t="inlineStr">
        <is>
          <t>André Fictício</t>
        </is>
      </c>
      <c r="I14" s="33" t="n">
        <v>75</v>
      </c>
      <c r="J14" s="31" t="n">
        <v>46309</v>
      </c>
      <c r="K14" s="16" t="inlineStr">
        <is>
          <t>Solicitada</t>
        </is>
      </c>
      <c r="L14" s="15" t="inlineStr">
        <is>
          <t>Agendamento futuro de exemplo.</t>
        </is>
      </c>
      <c r="M14" s="22">
        <f>IF(COUNTA(A14:L14)=0,"",IF(OR(E14="",F14=""),"",IFERROR((F14-E14)*24,"")))</f>
        <v/>
      </c>
      <c r="N14" s="23">
        <f>IF(COUNTA(A14:L14)=0,"",IF(OR(A14="",B14="",C14="",D14="",E14="",F14="",G14="",H14="",K14=""),"Preencher dados essenciais",IF(F14&lt;=E14,"Conferir horários",IF(OR(E14&lt;Premissas!$B$6,F14&gt;Premissas!$B$7),"Fora do horário",IF(IFERROR((F14-E14)*24,0)&gt;Premissas!$B$4,"Duração acima do limite",IF(AND(K14&lt;&gt;"Cancelada",COUNTIFS($D$5:$D$104,D14,$G$5:$G$104,G14,$E$5:$E$104,"&lt;"&amp;F14,$F$5:$F$104,"&gt;"&amp;E14,$K$5:$K$104,"&lt;&gt;Cancelada")&gt;Premissas!$B$8),"Conflito de agenda",IF(AND(K14&lt;&gt;"Concluída",K14&lt;&gt;"Cancelada",D14-TODAY()&lt;Premissas!$B$5),"Conferir antecedência","Conferido")))))))</f>
        <v/>
      </c>
    </row>
    <row r="15">
      <c r="A15" s="15" t="n"/>
      <c r="B15" s="16" t="n"/>
      <c r="C15" s="15" t="n"/>
      <c r="D15" s="31" t="n"/>
      <c r="E15" s="32" t="n"/>
      <c r="F15" s="32" t="n"/>
      <c r="G15" s="15" t="n"/>
      <c r="H15" s="15" t="n"/>
      <c r="I15" s="33" t="n"/>
      <c r="J15" s="31" t="n"/>
      <c r="K15" s="16" t="n"/>
      <c r="L15" s="15" t="n"/>
      <c r="M15" s="20">
        <f>IF(COUNTA(A15:L15)=0,"",IF(OR(E15="",F15=""),"",IFERROR((F15-E15)*24,"")))</f>
        <v/>
      </c>
      <c r="N15" s="21">
        <f>IF(COUNTA(A15:L15)=0,"",IF(OR(A15="",B15="",C15="",D15="",E15="",F15="",G15="",H15="",K15=""),"Preencher dados essenciais",IF(F15&lt;=E15,"Conferir horários",IF(OR(E15&lt;Premissas!$B$6,F15&gt;Premissas!$B$7),"Fora do horário",IF(IFERROR((F15-E15)*24,0)&gt;Premissas!$B$4,"Duração acima do limite",IF(AND(K15&lt;&gt;"Cancelada",COUNTIFS($D$5:$D$104,D15,$G$5:$G$104,G15,$E$5:$E$104,"&lt;"&amp;F15,$F$5:$F$104,"&gt;"&amp;E15,$K$5:$K$104,"&lt;&gt;Cancelada")&gt;Premissas!$B$8),"Conflito de agenda",IF(AND(K15&lt;&gt;"Concluída",K15&lt;&gt;"Cancelada",D15-TODAY()&lt;Premissas!$B$5),"Conferir antecedência","Conferido")))))))</f>
        <v/>
      </c>
    </row>
    <row r="16">
      <c r="A16" s="15" t="n"/>
      <c r="B16" s="16" t="n"/>
      <c r="C16" s="15" t="n"/>
      <c r="D16" s="31" t="n"/>
      <c r="E16" s="32" t="n"/>
      <c r="F16" s="32" t="n"/>
      <c r="G16" s="15" t="n"/>
      <c r="H16" s="15" t="n"/>
      <c r="I16" s="33" t="n"/>
      <c r="J16" s="31" t="n"/>
      <c r="K16" s="16" t="n"/>
      <c r="L16" s="15" t="n"/>
      <c r="M16" s="22">
        <f>IF(COUNTA(A16:L16)=0,"",IF(OR(E16="",F16=""),"",IFERROR((F16-E16)*24,"")))</f>
        <v/>
      </c>
      <c r="N16" s="23">
        <f>IF(COUNTA(A16:L16)=0,"",IF(OR(A16="",B16="",C16="",D16="",E16="",F16="",G16="",H16="",K16=""),"Preencher dados essenciais",IF(F16&lt;=E16,"Conferir horários",IF(OR(E16&lt;Premissas!$B$6,F16&gt;Premissas!$B$7),"Fora do horário",IF(IFERROR((F16-E16)*24,0)&gt;Premissas!$B$4,"Duração acima do limite",IF(AND(K16&lt;&gt;"Cancelada",COUNTIFS($D$5:$D$104,D16,$G$5:$G$104,G16,$E$5:$E$104,"&lt;"&amp;F16,$F$5:$F$104,"&gt;"&amp;E16,$K$5:$K$104,"&lt;&gt;Cancelada")&gt;Premissas!$B$8),"Conflito de agenda",IF(AND(K16&lt;&gt;"Concluída",K16&lt;&gt;"Cancelada",D16-TODAY()&lt;Premissas!$B$5),"Conferir antecedência","Conferido")))))))</f>
        <v/>
      </c>
    </row>
    <row r="17">
      <c r="A17" s="15" t="n"/>
      <c r="B17" s="16" t="n"/>
      <c r="C17" s="15" t="n"/>
      <c r="D17" s="31" t="n"/>
      <c r="E17" s="32" t="n"/>
      <c r="F17" s="32" t="n"/>
      <c r="G17" s="15" t="n"/>
      <c r="H17" s="15" t="n"/>
      <c r="I17" s="33" t="n"/>
      <c r="J17" s="31" t="n"/>
      <c r="K17" s="16" t="n"/>
      <c r="L17" s="15" t="n"/>
      <c r="M17" s="20">
        <f>IF(COUNTA(A17:L17)=0,"",IF(OR(E17="",F17=""),"",IFERROR((F17-E17)*24,"")))</f>
        <v/>
      </c>
      <c r="N17" s="21">
        <f>IF(COUNTA(A17:L17)=0,"",IF(OR(A17="",B17="",C17="",D17="",E17="",F17="",G17="",H17="",K17=""),"Preencher dados essenciais",IF(F17&lt;=E17,"Conferir horários",IF(OR(E17&lt;Premissas!$B$6,F17&gt;Premissas!$B$7),"Fora do horário",IF(IFERROR((F17-E17)*24,0)&gt;Premissas!$B$4,"Duração acima do limite",IF(AND(K17&lt;&gt;"Cancelada",COUNTIFS($D$5:$D$104,D17,$G$5:$G$104,G17,$E$5:$E$104,"&lt;"&amp;F17,$F$5:$F$104,"&gt;"&amp;E17,$K$5:$K$104,"&lt;&gt;Cancelada")&gt;Premissas!$B$8),"Conflito de agenda",IF(AND(K17&lt;&gt;"Concluída",K17&lt;&gt;"Cancelada",D17-TODAY()&lt;Premissas!$B$5),"Conferir antecedência","Conferido")))))))</f>
        <v/>
      </c>
    </row>
    <row r="18">
      <c r="A18" s="15" t="n"/>
      <c r="B18" s="16" t="n"/>
      <c r="C18" s="15" t="n"/>
      <c r="D18" s="31" t="n"/>
      <c r="E18" s="32" t="n"/>
      <c r="F18" s="32" t="n"/>
      <c r="G18" s="15" t="n"/>
      <c r="H18" s="15" t="n"/>
      <c r="I18" s="33" t="n"/>
      <c r="J18" s="31" t="n"/>
      <c r="K18" s="16" t="n"/>
      <c r="L18" s="15" t="n"/>
      <c r="M18" s="22">
        <f>IF(COUNTA(A18:L18)=0,"",IF(OR(E18="",F18=""),"",IFERROR((F18-E18)*24,"")))</f>
        <v/>
      </c>
      <c r="N18" s="23">
        <f>IF(COUNTA(A18:L18)=0,"",IF(OR(A18="",B18="",C18="",D18="",E18="",F18="",G18="",H18="",K18=""),"Preencher dados essenciais",IF(F18&lt;=E18,"Conferir horários",IF(OR(E18&lt;Premissas!$B$6,F18&gt;Premissas!$B$7),"Fora do horário",IF(IFERROR((F18-E18)*24,0)&gt;Premissas!$B$4,"Duração acima do limite",IF(AND(K18&lt;&gt;"Cancelada",COUNTIFS($D$5:$D$104,D18,$G$5:$G$104,G18,$E$5:$E$104,"&lt;"&amp;F18,$F$5:$F$104,"&gt;"&amp;E18,$K$5:$K$104,"&lt;&gt;Cancelada")&gt;Premissas!$B$8),"Conflito de agenda",IF(AND(K18&lt;&gt;"Concluída",K18&lt;&gt;"Cancelada",D18-TODAY()&lt;Premissas!$B$5),"Conferir antecedência","Conferido")))))))</f>
        <v/>
      </c>
    </row>
    <row r="19">
      <c r="A19" s="15" t="n"/>
      <c r="B19" s="16" t="n"/>
      <c r="C19" s="15" t="n"/>
      <c r="D19" s="31" t="n"/>
      <c r="E19" s="32" t="n"/>
      <c r="F19" s="32" t="n"/>
      <c r="G19" s="15" t="n"/>
      <c r="H19" s="15" t="n"/>
      <c r="I19" s="33" t="n"/>
      <c r="J19" s="31" t="n"/>
      <c r="K19" s="16" t="n"/>
      <c r="L19" s="15" t="n"/>
      <c r="M19" s="20">
        <f>IF(COUNTA(A19:L19)=0,"",IF(OR(E19="",F19=""),"",IFERROR((F19-E19)*24,"")))</f>
        <v/>
      </c>
      <c r="N19" s="21">
        <f>IF(COUNTA(A19:L19)=0,"",IF(OR(A19="",B19="",C19="",D19="",E19="",F19="",G19="",H19="",K19=""),"Preencher dados essenciais",IF(F19&lt;=E19,"Conferir horários",IF(OR(E19&lt;Premissas!$B$6,F19&gt;Premissas!$B$7),"Fora do horário",IF(IFERROR((F19-E19)*24,0)&gt;Premissas!$B$4,"Duração acima do limite",IF(AND(K19&lt;&gt;"Cancelada",COUNTIFS($D$5:$D$104,D19,$G$5:$G$104,G19,$E$5:$E$104,"&lt;"&amp;F19,$F$5:$F$104,"&gt;"&amp;E19,$K$5:$K$104,"&lt;&gt;Cancelada")&gt;Premissas!$B$8),"Conflito de agenda",IF(AND(K19&lt;&gt;"Concluída",K19&lt;&gt;"Cancelada",D19-TODAY()&lt;Premissas!$B$5),"Conferir antecedência","Conferido")))))))</f>
        <v/>
      </c>
    </row>
    <row r="20">
      <c r="A20" s="15" t="n"/>
      <c r="B20" s="16" t="n"/>
      <c r="C20" s="15" t="n"/>
      <c r="D20" s="31" t="n"/>
      <c r="E20" s="32" t="n"/>
      <c r="F20" s="32" t="n"/>
      <c r="G20" s="15" t="n"/>
      <c r="H20" s="15" t="n"/>
      <c r="I20" s="33" t="n"/>
      <c r="J20" s="31" t="n"/>
      <c r="K20" s="16" t="n"/>
      <c r="L20" s="15" t="n"/>
      <c r="M20" s="22">
        <f>IF(COUNTA(A20:L20)=0,"",IF(OR(E20="",F20=""),"",IFERROR((F20-E20)*24,"")))</f>
        <v/>
      </c>
      <c r="N20" s="23">
        <f>IF(COUNTA(A20:L20)=0,"",IF(OR(A20="",B20="",C20="",D20="",E20="",F20="",G20="",H20="",K20=""),"Preencher dados essenciais",IF(F20&lt;=E20,"Conferir horários",IF(OR(E20&lt;Premissas!$B$6,F20&gt;Premissas!$B$7),"Fora do horário",IF(IFERROR((F20-E20)*24,0)&gt;Premissas!$B$4,"Duração acima do limite",IF(AND(K20&lt;&gt;"Cancelada",COUNTIFS($D$5:$D$104,D20,$G$5:$G$104,G20,$E$5:$E$104,"&lt;"&amp;F20,$F$5:$F$104,"&gt;"&amp;E20,$K$5:$K$104,"&lt;&gt;Cancelada")&gt;Premissas!$B$8),"Conflito de agenda",IF(AND(K20&lt;&gt;"Concluída",K20&lt;&gt;"Cancelada",D20-TODAY()&lt;Premissas!$B$5),"Conferir antecedência","Conferido")))))))</f>
        <v/>
      </c>
    </row>
    <row r="21">
      <c r="A21" s="15" t="n"/>
      <c r="B21" s="16" t="n"/>
      <c r="C21" s="15" t="n"/>
      <c r="D21" s="31" t="n"/>
      <c r="E21" s="32" t="n"/>
      <c r="F21" s="32" t="n"/>
      <c r="G21" s="15" t="n"/>
      <c r="H21" s="15" t="n"/>
      <c r="I21" s="33" t="n"/>
      <c r="J21" s="31" t="n"/>
      <c r="K21" s="16" t="n"/>
      <c r="L21" s="15" t="n"/>
      <c r="M21" s="20">
        <f>IF(COUNTA(A21:L21)=0,"",IF(OR(E21="",F21=""),"",IFERROR((F21-E21)*24,"")))</f>
        <v/>
      </c>
      <c r="N21" s="21">
        <f>IF(COUNTA(A21:L21)=0,"",IF(OR(A21="",B21="",C21="",D21="",E21="",F21="",G21="",H21="",K21=""),"Preencher dados essenciais",IF(F21&lt;=E21,"Conferir horários",IF(OR(E21&lt;Premissas!$B$6,F21&gt;Premissas!$B$7),"Fora do horário",IF(IFERROR((F21-E21)*24,0)&gt;Premissas!$B$4,"Duração acima do limite",IF(AND(K21&lt;&gt;"Cancelada",COUNTIFS($D$5:$D$104,D21,$G$5:$G$104,G21,$E$5:$E$104,"&lt;"&amp;F21,$F$5:$F$104,"&gt;"&amp;E21,$K$5:$K$104,"&lt;&gt;Cancelada")&gt;Premissas!$B$8),"Conflito de agenda",IF(AND(K21&lt;&gt;"Concluída",K21&lt;&gt;"Cancelada",D21-TODAY()&lt;Premissas!$B$5),"Conferir antecedência","Conferido")))))))</f>
        <v/>
      </c>
    </row>
    <row r="22">
      <c r="A22" s="15" t="n"/>
      <c r="B22" s="16" t="n"/>
      <c r="C22" s="15" t="n"/>
      <c r="D22" s="31" t="n"/>
      <c r="E22" s="32" t="n"/>
      <c r="F22" s="32" t="n"/>
      <c r="G22" s="15" t="n"/>
      <c r="H22" s="15" t="n"/>
      <c r="I22" s="33" t="n"/>
      <c r="J22" s="31" t="n"/>
      <c r="K22" s="16" t="n"/>
      <c r="L22" s="15" t="n"/>
      <c r="M22" s="22">
        <f>IF(COUNTA(A22:L22)=0,"",IF(OR(E22="",F22=""),"",IFERROR((F22-E22)*24,"")))</f>
        <v/>
      </c>
      <c r="N22" s="23">
        <f>IF(COUNTA(A22:L22)=0,"",IF(OR(A22="",B22="",C22="",D22="",E22="",F22="",G22="",H22="",K22=""),"Preencher dados essenciais",IF(F22&lt;=E22,"Conferir horários",IF(OR(E22&lt;Premissas!$B$6,F22&gt;Premissas!$B$7),"Fora do horário",IF(IFERROR((F22-E22)*24,0)&gt;Premissas!$B$4,"Duração acima do limite",IF(AND(K22&lt;&gt;"Cancelada",COUNTIFS($D$5:$D$104,D22,$G$5:$G$104,G22,$E$5:$E$104,"&lt;"&amp;F22,$F$5:$F$104,"&gt;"&amp;E22,$K$5:$K$104,"&lt;&gt;Cancelada")&gt;Premissas!$B$8),"Conflito de agenda",IF(AND(K22&lt;&gt;"Concluída",K22&lt;&gt;"Cancelada",D22-TODAY()&lt;Premissas!$B$5),"Conferir antecedência","Conferido")))))))</f>
        <v/>
      </c>
    </row>
    <row r="23">
      <c r="A23" s="15" t="n"/>
      <c r="B23" s="16" t="n"/>
      <c r="C23" s="15" t="n"/>
      <c r="D23" s="31" t="n"/>
      <c r="E23" s="32" t="n"/>
      <c r="F23" s="32" t="n"/>
      <c r="G23" s="15" t="n"/>
      <c r="H23" s="15" t="n"/>
      <c r="I23" s="33" t="n"/>
      <c r="J23" s="31" t="n"/>
      <c r="K23" s="16" t="n"/>
      <c r="L23" s="15" t="n"/>
      <c r="M23" s="20">
        <f>IF(COUNTA(A23:L23)=0,"",IF(OR(E23="",F23=""),"",IFERROR((F23-E23)*24,"")))</f>
        <v/>
      </c>
      <c r="N23" s="21">
        <f>IF(COUNTA(A23:L23)=0,"",IF(OR(A23="",B23="",C23="",D23="",E23="",F23="",G23="",H23="",K23=""),"Preencher dados essenciais",IF(F23&lt;=E23,"Conferir horários",IF(OR(E23&lt;Premissas!$B$6,F23&gt;Premissas!$B$7),"Fora do horário",IF(IFERROR((F23-E23)*24,0)&gt;Premissas!$B$4,"Duração acima do limite",IF(AND(K23&lt;&gt;"Cancelada",COUNTIFS($D$5:$D$104,D23,$G$5:$G$104,G23,$E$5:$E$104,"&lt;"&amp;F23,$F$5:$F$104,"&gt;"&amp;E23,$K$5:$K$104,"&lt;&gt;Cancelada")&gt;Premissas!$B$8),"Conflito de agenda",IF(AND(K23&lt;&gt;"Concluída",K23&lt;&gt;"Cancelada",D23-TODAY()&lt;Premissas!$B$5),"Conferir antecedência","Conferido")))))))</f>
        <v/>
      </c>
    </row>
    <row r="24">
      <c r="A24" s="15" t="n"/>
      <c r="B24" s="16" t="n"/>
      <c r="C24" s="15" t="n"/>
      <c r="D24" s="31" t="n"/>
      <c r="E24" s="32" t="n"/>
      <c r="F24" s="32" t="n"/>
      <c r="G24" s="15" t="n"/>
      <c r="H24" s="15" t="n"/>
      <c r="I24" s="33" t="n"/>
      <c r="J24" s="31" t="n"/>
      <c r="K24" s="16" t="n"/>
      <c r="L24" s="15" t="n"/>
      <c r="M24" s="22">
        <f>IF(COUNTA(A24:L24)=0,"",IF(OR(E24="",F24=""),"",IFERROR((F24-E24)*24,"")))</f>
        <v/>
      </c>
      <c r="N24" s="23">
        <f>IF(COUNTA(A24:L24)=0,"",IF(OR(A24="",B24="",C24="",D24="",E24="",F24="",G24="",H24="",K24=""),"Preencher dados essenciais",IF(F24&lt;=E24,"Conferir horários",IF(OR(E24&lt;Premissas!$B$6,F24&gt;Premissas!$B$7),"Fora do horário",IF(IFERROR((F24-E24)*24,0)&gt;Premissas!$B$4,"Duração acima do limite",IF(AND(K24&lt;&gt;"Cancelada",COUNTIFS($D$5:$D$104,D24,$G$5:$G$104,G24,$E$5:$E$104,"&lt;"&amp;F24,$F$5:$F$104,"&gt;"&amp;E24,$K$5:$K$104,"&lt;&gt;Cancelada")&gt;Premissas!$B$8),"Conflito de agenda",IF(AND(K24&lt;&gt;"Concluída",K24&lt;&gt;"Cancelada",D24-TODAY()&lt;Premissas!$B$5),"Conferir antecedência","Conferido")))))))</f>
        <v/>
      </c>
    </row>
    <row r="25">
      <c r="A25" s="15" t="n"/>
      <c r="B25" s="16" t="n"/>
      <c r="C25" s="15" t="n"/>
      <c r="D25" s="31" t="n"/>
      <c r="E25" s="32" t="n"/>
      <c r="F25" s="32" t="n"/>
      <c r="G25" s="15" t="n"/>
      <c r="H25" s="15" t="n"/>
      <c r="I25" s="33" t="n"/>
      <c r="J25" s="31" t="n"/>
      <c r="K25" s="16" t="n"/>
      <c r="L25" s="15" t="n"/>
      <c r="M25" s="20">
        <f>IF(COUNTA(A25:L25)=0,"",IF(OR(E25="",F25=""),"",IFERROR((F25-E25)*24,"")))</f>
        <v/>
      </c>
      <c r="N25" s="21">
        <f>IF(COUNTA(A25:L25)=0,"",IF(OR(A25="",B25="",C25="",D25="",E25="",F25="",G25="",H25="",K25=""),"Preencher dados essenciais",IF(F25&lt;=E25,"Conferir horários",IF(OR(E25&lt;Premissas!$B$6,F25&gt;Premissas!$B$7),"Fora do horário",IF(IFERROR((F25-E25)*24,0)&gt;Premissas!$B$4,"Duração acima do limite",IF(AND(K25&lt;&gt;"Cancelada",COUNTIFS($D$5:$D$104,D25,$G$5:$G$104,G25,$E$5:$E$104,"&lt;"&amp;F25,$F$5:$F$104,"&gt;"&amp;E25,$K$5:$K$104,"&lt;&gt;Cancelada")&gt;Premissas!$B$8),"Conflito de agenda",IF(AND(K25&lt;&gt;"Concluída",K25&lt;&gt;"Cancelada",D25-TODAY()&lt;Premissas!$B$5),"Conferir antecedência","Conferido")))))))</f>
        <v/>
      </c>
    </row>
    <row r="26">
      <c r="A26" s="15" t="n"/>
      <c r="B26" s="16" t="n"/>
      <c r="C26" s="15" t="n"/>
      <c r="D26" s="31" t="n"/>
      <c r="E26" s="32" t="n"/>
      <c r="F26" s="32" t="n"/>
      <c r="G26" s="15" t="n"/>
      <c r="H26" s="15" t="n"/>
      <c r="I26" s="33" t="n"/>
      <c r="J26" s="31" t="n"/>
      <c r="K26" s="16" t="n"/>
      <c r="L26" s="15" t="n"/>
      <c r="M26" s="22">
        <f>IF(COUNTA(A26:L26)=0,"",IF(OR(E26="",F26=""),"",IFERROR((F26-E26)*24,"")))</f>
        <v/>
      </c>
      <c r="N26" s="23">
        <f>IF(COUNTA(A26:L26)=0,"",IF(OR(A26="",B26="",C26="",D26="",E26="",F26="",G26="",H26="",K26=""),"Preencher dados essenciais",IF(F26&lt;=E26,"Conferir horários",IF(OR(E26&lt;Premissas!$B$6,F26&gt;Premissas!$B$7),"Fora do horário",IF(IFERROR((F26-E26)*24,0)&gt;Premissas!$B$4,"Duração acima do limite",IF(AND(K26&lt;&gt;"Cancelada",COUNTIFS($D$5:$D$104,D26,$G$5:$G$104,G26,$E$5:$E$104,"&lt;"&amp;F26,$F$5:$F$104,"&gt;"&amp;E26,$K$5:$K$104,"&lt;&gt;Cancelada")&gt;Premissas!$B$8),"Conflito de agenda",IF(AND(K26&lt;&gt;"Concluída",K26&lt;&gt;"Cancelada",D26-TODAY()&lt;Premissas!$B$5),"Conferir antecedência","Conferido")))))))</f>
        <v/>
      </c>
    </row>
    <row r="27">
      <c r="A27" s="15" t="n"/>
      <c r="B27" s="16" t="n"/>
      <c r="C27" s="15" t="n"/>
      <c r="D27" s="31" t="n"/>
      <c r="E27" s="32" t="n"/>
      <c r="F27" s="32" t="n"/>
      <c r="G27" s="15" t="n"/>
      <c r="H27" s="15" t="n"/>
      <c r="I27" s="33" t="n"/>
      <c r="J27" s="31" t="n"/>
      <c r="K27" s="16" t="n"/>
      <c r="L27" s="15" t="n"/>
      <c r="M27" s="20">
        <f>IF(COUNTA(A27:L27)=0,"",IF(OR(E27="",F27=""),"",IFERROR((F27-E27)*24,"")))</f>
        <v/>
      </c>
      <c r="N27" s="21">
        <f>IF(COUNTA(A27:L27)=0,"",IF(OR(A27="",B27="",C27="",D27="",E27="",F27="",G27="",H27="",K27=""),"Preencher dados essenciais",IF(F27&lt;=E27,"Conferir horários",IF(OR(E27&lt;Premissas!$B$6,F27&gt;Premissas!$B$7),"Fora do horário",IF(IFERROR((F27-E27)*24,0)&gt;Premissas!$B$4,"Duração acima do limite",IF(AND(K27&lt;&gt;"Cancelada",COUNTIFS($D$5:$D$104,D27,$G$5:$G$104,G27,$E$5:$E$104,"&lt;"&amp;F27,$F$5:$F$104,"&gt;"&amp;E27,$K$5:$K$104,"&lt;&gt;Cancelada")&gt;Premissas!$B$8),"Conflito de agenda",IF(AND(K27&lt;&gt;"Concluída",K27&lt;&gt;"Cancelada",D27-TODAY()&lt;Premissas!$B$5),"Conferir antecedência","Conferido")))))))</f>
        <v/>
      </c>
    </row>
    <row r="28">
      <c r="A28" s="15" t="n"/>
      <c r="B28" s="16" t="n"/>
      <c r="C28" s="15" t="n"/>
      <c r="D28" s="31" t="n"/>
      <c r="E28" s="32" t="n"/>
      <c r="F28" s="32" t="n"/>
      <c r="G28" s="15" t="n"/>
      <c r="H28" s="15" t="n"/>
      <c r="I28" s="33" t="n"/>
      <c r="J28" s="31" t="n"/>
      <c r="K28" s="16" t="n"/>
      <c r="L28" s="15" t="n"/>
      <c r="M28" s="22">
        <f>IF(COUNTA(A28:L28)=0,"",IF(OR(E28="",F28=""),"",IFERROR((F28-E28)*24,"")))</f>
        <v/>
      </c>
      <c r="N28" s="23">
        <f>IF(COUNTA(A28:L28)=0,"",IF(OR(A28="",B28="",C28="",D28="",E28="",F28="",G28="",H28="",K28=""),"Preencher dados essenciais",IF(F28&lt;=E28,"Conferir horários",IF(OR(E28&lt;Premissas!$B$6,F28&gt;Premissas!$B$7),"Fora do horário",IF(IFERROR((F28-E28)*24,0)&gt;Premissas!$B$4,"Duração acima do limite",IF(AND(K28&lt;&gt;"Cancelada",COUNTIFS($D$5:$D$104,D28,$G$5:$G$104,G28,$E$5:$E$104,"&lt;"&amp;F28,$F$5:$F$104,"&gt;"&amp;E28,$K$5:$K$104,"&lt;&gt;Cancelada")&gt;Premissas!$B$8),"Conflito de agenda",IF(AND(K28&lt;&gt;"Concluída",K28&lt;&gt;"Cancelada",D28-TODAY()&lt;Premissas!$B$5),"Conferir antecedência","Conferido")))))))</f>
        <v/>
      </c>
    </row>
    <row r="29">
      <c r="A29" s="15" t="n"/>
      <c r="B29" s="16" t="n"/>
      <c r="C29" s="15" t="n"/>
      <c r="D29" s="31" t="n"/>
      <c r="E29" s="32" t="n"/>
      <c r="F29" s="32" t="n"/>
      <c r="G29" s="15" t="n"/>
      <c r="H29" s="15" t="n"/>
      <c r="I29" s="33" t="n"/>
      <c r="J29" s="31" t="n"/>
      <c r="K29" s="16" t="n"/>
      <c r="L29" s="15" t="n"/>
      <c r="M29" s="20">
        <f>IF(COUNTA(A29:L29)=0,"",IF(OR(E29="",F29=""),"",IFERROR((F29-E29)*24,"")))</f>
        <v/>
      </c>
      <c r="N29" s="21">
        <f>IF(COUNTA(A29:L29)=0,"",IF(OR(A29="",B29="",C29="",D29="",E29="",F29="",G29="",H29="",K29=""),"Preencher dados essenciais",IF(F29&lt;=E29,"Conferir horários",IF(OR(E29&lt;Premissas!$B$6,F29&gt;Premissas!$B$7),"Fora do horário",IF(IFERROR((F29-E29)*24,0)&gt;Premissas!$B$4,"Duração acima do limite",IF(AND(K29&lt;&gt;"Cancelada",COUNTIFS($D$5:$D$104,D29,$G$5:$G$104,G29,$E$5:$E$104,"&lt;"&amp;F29,$F$5:$F$104,"&gt;"&amp;E29,$K$5:$K$104,"&lt;&gt;Cancelada")&gt;Premissas!$B$8),"Conflito de agenda",IF(AND(K29&lt;&gt;"Concluída",K29&lt;&gt;"Cancelada",D29-TODAY()&lt;Premissas!$B$5),"Conferir antecedência","Conferido")))))))</f>
        <v/>
      </c>
    </row>
    <row r="30">
      <c r="A30" s="15" t="n"/>
      <c r="B30" s="16" t="n"/>
      <c r="C30" s="15" t="n"/>
      <c r="D30" s="31" t="n"/>
      <c r="E30" s="32" t="n"/>
      <c r="F30" s="32" t="n"/>
      <c r="G30" s="15" t="n"/>
      <c r="H30" s="15" t="n"/>
      <c r="I30" s="33" t="n"/>
      <c r="J30" s="31" t="n"/>
      <c r="K30" s="16" t="n"/>
      <c r="L30" s="15" t="n"/>
      <c r="M30" s="22">
        <f>IF(COUNTA(A30:L30)=0,"",IF(OR(E30="",F30=""),"",IFERROR((F30-E30)*24,"")))</f>
        <v/>
      </c>
      <c r="N30" s="23">
        <f>IF(COUNTA(A30:L30)=0,"",IF(OR(A30="",B30="",C30="",D30="",E30="",F30="",G30="",H30="",K30=""),"Preencher dados essenciais",IF(F30&lt;=E30,"Conferir horários",IF(OR(E30&lt;Premissas!$B$6,F30&gt;Premissas!$B$7),"Fora do horário",IF(IFERROR((F30-E30)*24,0)&gt;Premissas!$B$4,"Duração acima do limite",IF(AND(K30&lt;&gt;"Cancelada",COUNTIFS($D$5:$D$104,D30,$G$5:$G$104,G30,$E$5:$E$104,"&lt;"&amp;F30,$F$5:$F$104,"&gt;"&amp;E30,$K$5:$K$104,"&lt;&gt;Cancelada")&gt;Premissas!$B$8),"Conflito de agenda",IF(AND(K30&lt;&gt;"Concluída",K30&lt;&gt;"Cancelada",D30-TODAY()&lt;Premissas!$B$5),"Conferir antecedência","Conferido")))))))</f>
        <v/>
      </c>
    </row>
    <row r="31">
      <c r="A31" s="15" t="n"/>
      <c r="B31" s="16" t="n"/>
      <c r="C31" s="15" t="n"/>
      <c r="D31" s="31" t="n"/>
      <c r="E31" s="32" t="n"/>
      <c r="F31" s="32" t="n"/>
      <c r="G31" s="15" t="n"/>
      <c r="H31" s="15" t="n"/>
      <c r="I31" s="33" t="n"/>
      <c r="J31" s="31" t="n"/>
      <c r="K31" s="16" t="n"/>
      <c r="L31" s="15" t="n"/>
      <c r="M31" s="20">
        <f>IF(COUNTA(A31:L31)=0,"",IF(OR(E31="",F31=""),"",IFERROR((F31-E31)*24,"")))</f>
        <v/>
      </c>
      <c r="N31" s="21">
        <f>IF(COUNTA(A31:L31)=0,"",IF(OR(A31="",B31="",C31="",D31="",E31="",F31="",G31="",H31="",K31=""),"Preencher dados essenciais",IF(F31&lt;=E31,"Conferir horários",IF(OR(E31&lt;Premissas!$B$6,F31&gt;Premissas!$B$7),"Fora do horário",IF(IFERROR((F31-E31)*24,0)&gt;Premissas!$B$4,"Duração acima do limite",IF(AND(K31&lt;&gt;"Cancelada",COUNTIFS($D$5:$D$104,D31,$G$5:$G$104,G31,$E$5:$E$104,"&lt;"&amp;F31,$F$5:$F$104,"&gt;"&amp;E31,$K$5:$K$104,"&lt;&gt;Cancelada")&gt;Premissas!$B$8),"Conflito de agenda",IF(AND(K31&lt;&gt;"Concluída",K31&lt;&gt;"Cancelada",D31-TODAY()&lt;Premissas!$B$5),"Conferir antecedência","Conferido")))))))</f>
        <v/>
      </c>
    </row>
    <row r="32">
      <c r="A32" s="15" t="n"/>
      <c r="B32" s="16" t="n"/>
      <c r="C32" s="15" t="n"/>
      <c r="D32" s="31" t="n"/>
      <c r="E32" s="32" t="n"/>
      <c r="F32" s="32" t="n"/>
      <c r="G32" s="15" t="n"/>
      <c r="H32" s="15" t="n"/>
      <c r="I32" s="33" t="n"/>
      <c r="J32" s="31" t="n"/>
      <c r="K32" s="16" t="n"/>
      <c r="L32" s="15" t="n"/>
      <c r="M32" s="22">
        <f>IF(COUNTA(A32:L32)=0,"",IF(OR(E32="",F32=""),"",IFERROR((F32-E32)*24,"")))</f>
        <v/>
      </c>
      <c r="N32" s="23">
        <f>IF(COUNTA(A32:L32)=0,"",IF(OR(A32="",B32="",C32="",D32="",E32="",F32="",G32="",H32="",K32=""),"Preencher dados essenciais",IF(F32&lt;=E32,"Conferir horários",IF(OR(E32&lt;Premissas!$B$6,F32&gt;Premissas!$B$7),"Fora do horário",IF(IFERROR((F32-E32)*24,0)&gt;Premissas!$B$4,"Duração acima do limite",IF(AND(K32&lt;&gt;"Cancelada",COUNTIFS($D$5:$D$104,D32,$G$5:$G$104,G32,$E$5:$E$104,"&lt;"&amp;F32,$F$5:$F$104,"&gt;"&amp;E32,$K$5:$K$104,"&lt;&gt;Cancelada")&gt;Premissas!$B$8),"Conflito de agenda",IF(AND(K32&lt;&gt;"Concluída",K32&lt;&gt;"Cancelada",D32-TODAY()&lt;Premissas!$B$5),"Conferir antecedência","Conferido")))))))</f>
        <v/>
      </c>
    </row>
    <row r="33">
      <c r="A33" s="15" t="n"/>
      <c r="B33" s="16" t="n"/>
      <c r="C33" s="15" t="n"/>
      <c r="D33" s="31" t="n"/>
      <c r="E33" s="32" t="n"/>
      <c r="F33" s="32" t="n"/>
      <c r="G33" s="15" t="n"/>
      <c r="H33" s="15" t="n"/>
      <c r="I33" s="33" t="n"/>
      <c r="J33" s="31" t="n"/>
      <c r="K33" s="16" t="n"/>
      <c r="L33" s="15" t="n"/>
      <c r="M33" s="20">
        <f>IF(COUNTA(A33:L33)=0,"",IF(OR(E33="",F33=""),"",IFERROR((F33-E33)*24,"")))</f>
        <v/>
      </c>
      <c r="N33" s="21">
        <f>IF(COUNTA(A33:L33)=0,"",IF(OR(A33="",B33="",C33="",D33="",E33="",F33="",G33="",H33="",K33=""),"Preencher dados essenciais",IF(F33&lt;=E33,"Conferir horários",IF(OR(E33&lt;Premissas!$B$6,F33&gt;Premissas!$B$7),"Fora do horário",IF(IFERROR((F33-E33)*24,0)&gt;Premissas!$B$4,"Duração acima do limite",IF(AND(K33&lt;&gt;"Cancelada",COUNTIFS($D$5:$D$104,D33,$G$5:$G$104,G33,$E$5:$E$104,"&lt;"&amp;F33,$F$5:$F$104,"&gt;"&amp;E33,$K$5:$K$104,"&lt;&gt;Cancelada")&gt;Premissas!$B$8),"Conflito de agenda",IF(AND(K33&lt;&gt;"Concluída",K33&lt;&gt;"Cancelada",D33-TODAY()&lt;Premissas!$B$5),"Conferir antecedência","Conferido")))))))</f>
        <v/>
      </c>
    </row>
    <row r="34">
      <c r="A34" s="15" t="n"/>
      <c r="B34" s="16" t="n"/>
      <c r="C34" s="15" t="n"/>
      <c r="D34" s="31" t="n"/>
      <c r="E34" s="32" t="n"/>
      <c r="F34" s="32" t="n"/>
      <c r="G34" s="15" t="n"/>
      <c r="H34" s="15" t="n"/>
      <c r="I34" s="33" t="n"/>
      <c r="J34" s="31" t="n"/>
      <c r="K34" s="16" t="n"/>
      <c r="L34" s="15" t="n"/>
      <c r="M34" s="22">
        <f>IF(COUNTA(A34:L34)=0,"",IF(OR(E34="",F34=""),"",IFERROR((F34-E34)*24,"")))</f>
        <v/>
      </c>
      <c r="N34" s="23">
        <f>IF(COUNTA(A34:L34)=0,"",IF(OR(A34="",B34="",C34="",D34="",E34="",F34="",G34="",H34="",K34=""),"Preencher dados essenciais",IF(F34&lt;=E34,"Conferir horários",IF(OR(E34&lt;Premissas!$B$6,F34&gt;Premissas!$B$7),"Fora do horário",IF(IFERROR((F34-E34)*24,0)&gt;Premissas!$B$4,"Duração acima do limite",IF(AND(K34&lt;&gt;"Cancelada",COUNTIFS($D$5:$D$104,D34,$G$5:$G$104,G34,$E$5:$E$104,"&lt;"&amp;F34,$F$5:$F$104,"&gt;"&amp;E34,$K$5:$K$104,"&lt;&gt;Cancelada")&gt;Premissas!$B$8),"Conflito de agenda",IF(AND(K34&lt;&gt;"Concluída",K34&lt;&gt;"Cancelada",D34-TODAY()&lt;Premissas!$B$5),"Conferir antecedência","Conferido")))))))</f>
        <v/>
      </c>
    </row>
    <row r="35">
      <c r="A35" s="15" t="n"/>
      <c r="B35" s="16" t="n"/>
      <c r="C35" s="15" t="n"/>
      <c r="D35" s="31" t="n"/>
      <c r="E35" s="32" t="n"/>
      <c r="F35" s="32" t="n"/>
      <c r="G35" s="15" t="n"/>
      <c r="H35" s="15" t="n"/>
      <c r="I35" s="33" t="n"/>
      <c r="J35" s="31" t="n"/>
      <c r="K35" s="16" t="n"/>
      <c r="L35" s="15" t="n"/>
      <c r="M35" s="20">
        <f>IF(COUNTA(A35:L35)=0,"",IF(OR(E35="",F35=""),"",IFERROR((F35-E35)*24,"")))</f>
        <v/>
      </c>
      <c r="N35" s="21">
        <f>IF(COUNTA(A35:L35)=0,"",IF(OR(A35="",B35="",C35="",D35="",E35="",F35="",G35="",H35="",K35=""),"Preencher dados essenciais",IF(F35&lt;=E35,"Conferir horários",IF(OR(E35&lt;Premissas!$B$6,F35&gt;Premissas!$B$7),"Fora do horário",IF(IFERROR((F35-E35)*24,0)&gt;Premissas!$B$4,"Duração acima do limite",IF(AND(K35&lt;&gt;"Cancelada",COUNTIFS($D$5:$D$104,D35,$G$5:$G$104,G35,$E$5:$E$104,"&lt;"&amp;F35,$F$5:$F$104,"&gt;"&amp;E35,$K$5:$K$104,"&lt;&gt;Cancelada")&gt;Premissas!$B$8),"Conflito de agenda",IF(AND(K35&lt;&gt;"Concluída",K35&lt;&gt;"Cancelada",D35-TODAY()&lt;Premissas!$B$5),"Conferir antecedência","Conferido")))))))</f>
        <v/>
      </c>
    </row>
    <row r="36">
      <c r="A36" s="15" t="n"/>
      <c r="B36" s="16" t="n"/>
      <c r="C36" s="15" t="n"/>
      <c r="D36" s="31" t="n"/>
      <c r="E36" s="32" t="n"/>
      <c r="F36" s="32" t="n"/>
      <c r="G36" s="15" t="n"/>
      <c r="H36" s="15" t="n"/>
      <c r="I36" s="33" t="n"/>
      <c r="J36" s="31" t="n"/>
      <c r="K36" s="16" t="n"/>
      <c r="L36" s="15" t="n"/>
      <c r="M36" s="22">
        <f>IF(COUNTA(A36:L36)=0,"",IF(OR(E36="",F36=""),"",IFERROR((F36-E36)*24,"")))</f>
        <v/>
      </c>
      <c r="N36" s="23">
        <f>IF(COUNTA(A36:L36)=0,"",IF(OR(A36="",B36="",C36="",D36="",E36="",F36="",G36="",H36="",K36=""),"Preencher dados essenciais",IF(F36&lt;=E36,"Conferir horários",IF(OR(E36&lt;Premissas!$B$6,F36&gt;Premissas!$B$7),"Fora do horário",IF(IFERROR((F36-E36)*24,0)&gt;Premissas!$B$4,"Duração acima do limite",IF(AND(K36&lt;&gt;"Cancelada",COUNTIFS($D$5:$D$104,D36,$G$5:$G$104,G36,$E$5:$E$104,"&lt;"&amp;F36,$F$5:$F$104,"&gt;"&amp;E36,$K$5:$K$104,"&lt;&gt;Cancelada")&gt;Premissas!$B$8),"Conflito de agenda",IF(AND(K36&lt;&gt;"Concluída",K36&lt;&gt;"Cancelada",D36-TODAY()&lt;Premissas!$B$5),"Conferir antecedência","Conferido")))))))</f>
        <v/>
      </c>
    </row>
    <row r="37">
      <c r="A37" s="15" t="n"/>
      <c r="B37" s="16" t="n"/>
      <c r="C37" s="15" t="n"/>
      <c r="D37" s="31" t="n"/>
      <c r="E37" s="32" t="n"/>
      <c r="F37" s="32" t="n"/>
      <c r="G37" s="15" t="n"/>
      <c r="H37" s="15" t="n"/>
      <c r="I37" s="33" t="n"/>
      <c r="J37" s="31" t="n"/>
      <c r="K37" s="16" t="n"/>
      <c r="L37" s="15" t="n"/>
      <c r="M37" s="20">
        <f>IF(COUNTA(A37:L37)=0,"",IF(OR(E37="",F37=""),"",IFERROR((F37-E37)*24,"")))</f>
        <v/>
      </c>
      <c r="N37" s="21">
        <f>IF(COUNTA(A37:L37)=0,"",IF(OR(A37="",B37="",C37="",D37="",E37="",F37="",G37="",H37="",K37=""),"Preencher dados essenciais",IF(F37&lt;=E37,"Conferir horários",IF(OR(E37&lt;Premissas!$B$6,F37&gt;Premissas!$B$7),"Fora do horário",IF(IFERROR((F37-E37)*24,0)&gt;Premissas!$B$4,"Duração acima do limite",IF(AND(K37&lt;&gt;"Cancelada",COUNTIFS($D$5:$D$104,D37,$G$5:$G$104,G37,$E$5:$E$104,"&lt;"&amp;F37,$F$5:$F$104,"&gt;"&amp;E37,$K$5:$K$104,"&lt;&gt;Cancelada")&gt;Premissas!$B$8),"Conflito de agenda",IF(AND(K37&lt;&gt;"Concluída",K37&lt;&gt;"Cancelada",D37-TODAY()&lt;Premissas!$B$5),"Conferir antecedência","Conferido")))))))</f>
        <v/>
      </c>
    </row>
    <row r="38">
      <c r="A38" s="15" t="n"/>
      <c r="B38" s="16" t="n"/>
      <c r="C38" s="15" t="n"/>
      <c r="D38" s="31" t="n"/>
      <c r="E38" s="32" t="n"/>
      <c r="F38" s="32" t="n"/>
      <c r="G38" s="15" t="n"/>
      <c r="H38" s="15" t="n"/>
      <c r="I38" s="33" t="n"/>
      <c r="J38" s="31" t="n"/>
      <c r="K38" s="16" t="n"/>
      <c r="L38" s="15" t="n"/>
      <c r="M38" s="22">
        <f>IF(COUNTA(A38:L38)=0,"",IF(OR(E38="",F38=""),"",IFERROR((F38-E38)*24,"")))</f>
        <v/>
      </c>
      <c r="N38" s="23">
        <f>IF(COUNTA(A38:L38)=0,"",IF(OR(A38="",B38="",C38="",D38="",E38="",F38="",G38="",H38="",K38=""),"Preencher dados essenciais",IF(F38&lt;=E38,"Conferir horários",IF(OR(E38&lt;Premissas!$B$6,F38&gt;Premissas!$B$7),"Fora do horário",IF(IFERROR((F38-E38)*24,0)&gt;Premissas!$B$4,"Duração acima do limite",IF(AND(K38&lt;&gt;"Cancelada",COUNTIFS($D$5:$D$104,D38,$G$5:$G$104,G38,$E$5:$E$104,"&lt;"&amp;F38,$F$5:$F$104,"&gt;"&amp;E38,$K$5:$K$104,"&lt;&gt;Cancelada")&gt;Premissas!$B$8),"Conflito de agenda",IF(AND(K38&lt;&gt;"Concluída",K38&lt;&gt;"Cancelada",D38-TODAY()&lt;Premissas!$B$5),"Conferir antecedência","Conferido")))))))</f>
        <v/>
      </c>
    </row>
    <row r="39">
      <c r="A39" s="15" t="n"/>
      <c r="B39" s="16" t="n"/>
      <c r="C39" s="15" t="n"/>
      <c r="D39" s="31" t="n"/>
      <c r="E39" s="32" t="n"/>
      <c r="F39" s="32" t="n"/>
      <c r="G39" s="15" t="n"/>
      <c r="H39" s="15" t="n"/>
      <c r="I39" s="33" t="n"/>
      <c r="J39" s="31" t="n"/>
      <c r="K39" s="16" t="n"/>
      <c r="L39" s="15" t="n"/>
      <c r="M39" s="20">
        <f>IF(COUNTA(A39:L39)=0,"",IF(OR(E39="",F39=""),"",IFERROR((F39-E39)*24,"")))</f>
        <v/>
      </c>
      <c r="N39" s="21">
        <f>IF(COUNTA(A39:L39)=0,"",IF(OR(A39="",B39="",C39="",D39="",E39="",F39="",G39="",H39="",K39=""),"Preencher dados essenciais",IF(F39&lt;=E39,"Conferir horários",IF(OR(E39&lt;Premissas!$B$6,F39&gt;Premissas!$B$7),"Fora do horário",IF(IFERROR((F39-E39)*24,0)&gt;Premissas!$B$4,"Duração acima do limite",IF(AND(K39&lt;&gt;"Cancelada",COUNTIFS($D$5:$D$104,D39,$G$5:$G$104,G39,$E$5:$E$104,"&lt;"&amp;F39,$F$5:$F$104,"&gt;"&amp;E39,$K$5:$K$104,"&lt;&gt;Cancelada")&gt;Premissas!$B$8),"Conflito de agenda",IF(AND(K39&lt;&gt;"Concluída",K39&lt;&gt;"Cancelada",D39-TODAY()&lt;Premissas!$B$5),"Conferir antecedência","Conferido")))))))</f>
        <v/>
      </c>
    </row>
    <row r="40">
      <c r="A40" s="15" t="n"/>
      <c r="B40" s="16" t="n"/>
      <c r="C40" s="15" t="n"/>
      <c r="D40" s="31" t="n"/>
      <c r="E40" s="32" t="n"/>
      <c r="F40" s="32" t="n"/>
      <c r="G40" s="15" t="n"/>
      <c r="H40" s="15" t="n"/>
      <c r="I40" s="33" t="n"/>
      <c r="J40" s="31" t="n"/>
      <c r="K40" s="16" t="n"/>
      <c r="L40" s="15" t="n"/>
      <c r="M40" s="22">
        <f>IF(COUNTA(A40:L40)=0,"",IF(OR(E40="",F40=""),"",IFERROR((F40-E40)*24,"")))</f>
        <v/>
      </c>
      <c r="N40" s="23">
        <f>IF(COUNTA(A40:L40)=0,"",IF(OR(A40="",B40="",C40="",D40="",E40="",F40="",G40="",H40="",K40=""),"Preencher dados essenciais",IF(F40&lt;=E40,"Conferir horários",IF(OR(E40&lt;Premissas!$B$6,F40&gt;Premissas!$B$7),"Fora do horário",IF(IFERROR((F40-E40)*24,0)&gt;Premissas!$B$4,"Duração acima do limite",IF(AND(K40&lt;&gt;"Cancelada",COUNTIFS($D$5:$D$104,D40,$G$5:$G$104,G40,$E$5:$E$104,"&lt;"&amp;F40,$F$5:$F$104,"&gt;"&amp;E40,$K$5:$K$104,"&lt;&gt;Cancelada")&gt;Premissas!$B$8),"Conflito de agenda",IF(AND(K40&lt;&gt;"Concluída",K40&lt;&gt;"Cancelada",D40-TODAY()&lt;Premissas!$B$5),"Conferir antecedência","Conferido")))))))</f>
        <v/>
      </c>
    </row>
    <row r="41">
      <c r="A41" s="15" t="n"/>
      <c r="B41" s="16" t="n"/>
      <c r="C41" s="15" t="n"/>
      <c r="D41" s="31" t="n"/>
      <c r="E41" s="32" t="n"/>
      <c r="F41" s="32" t="n"/>
      <c r="G41" s="15" t="n"/>
      <c r="H41" s="15" t="n"/>
      <c r="I41" s="33" t="n"/>
      <c r="J41" s="31" t="n"/>
      <c r="K41" s="16" t="n"/>
      <c r="L41" s="15" t="n"/>
      <c r="M41" s="20">
        <f>IF(COUNTA(A41:L41)=0,"",IF(OR(E41="",F41=""),"",IFERROR((F41-E41)*24,"")))</f>
        <v/>
      </c>
      <c r="N41" s="21">
        <f>IF(COUNTA(A41:L41)=0,"",IF(OR(A41="",B41="",C41="",D41="",E41="",F41="",G41="",H41="",K41=""),"Preencher dados essenciais",IF(F41&lt;=E41,"Conferir horários",IF(OR(E41&lt;Premissas!$B$6,F41&gt;Premissas!$B$7),"Fora do horário",IF(IFERROR((F41-E41)*24,0)&gt;Premissas!$B$4,"Duração acima do limite",IF(AND(K41&lt;&gt;"Cancelada",COUNTIFS($D$5:$D$104,D41,$G$5:$G$104,G41,$E$5:$E$104,"&lt;"&amp;F41,$F$5:$F$104,"&gt;"&amp;E41,$K$5:$K$104,"&lt;&gt;Cancelada")&gt;Premissas!$B$8),"Conflito de agenda",IF(AND(K41&lt;&gt;"Concluída",K41&lt;&gt;"Cancelada",D41-TODAY()&lt;Premissas!$B$5),"Conferir antecedência","Conferido")))))))</f>
        <v/>
      </c>
    </row>
    <row r="42">
      <c r="A42" s="15" t="n"/>
      <c r="B42" s="16" t="n"/>
      <c r="C42" s="15" t="n"/>
      <c r="D42" s="31" t="n"/>
      <c r="E42" s="32" t="n"/>
      <c r="F42" s="32" t="n"/>
      <c r="G42" s="15" t="n"/>
      <c r="H42" s="15" t="n"/>
      <c r="I42" s="33" t="n"/>
      <c r="J42" s="31" t="n"/>
      <c r="K42" s="16" t="n"/>
      <c r="L42" s="15" t="n"/>
      <c r="M42" s="22">
        <f>IF(COUNTA(A42:L42)=0,"",IF(OR(E42="",F42=""),"",IFERROR((F42-E42)*24,"")))</f>
        <v/>
      </c>
      <c r="N42" s="23">
        <f>IF(COUNTA(A42:L42)=0,"",IF(OR(A42="",B42="",C42="",D42="",E42="",F42="",G42="",H42="",K42=""),"Preencher dados essenciais",IF(F42&lt;=E42,"Conferir horários",IF(OR(E42&lt;Premissas!$B$6,F42&gt;Premissas!$B$7),"Fora do horário",IF(IFERROR((F42-E42)*24,0)&gt;Premissas!$B$4,"Duração acima do limite",IF(AND(K42&lt;&gt;"Cancelada",COUNTIFS($D$5:$D$104,D42,$G$5:$G$104,G42,$E$5:$E$104,"&lt;"&amp;F42,$F$5:$F$104,"&gt;"&amp;E42,$K$5:$K$104,"&lt;&gt;Cancelada")&gt;Premissas!$B$8),"Conflito de agenda",IF(AND(K42&lt;&gt;"Concluída",K42&lt;&gt;"Cancelada",D42-TODAY()&lt;Premissas!$B$5),"Conferir antecedência","Conferido")))))))</f>
        <v/>
      </c>
    </row>
    <row r="43">
      <c r="A43" s="15" t="n"/>
      <c r="B43" s="16" t="n"/>
      <c r="C43" s="15" t="n"/>
      <c r="D43" s="31" t="n"/>
      <c r="E43" s="32" t="n"/>
      <c r="F43" s="32" t="n"/>
      <c r="G43" s="15" t="n"/>
      <c r="H43" s="15" t="n"/>
      <c r="I43" s="33" t="n"/>
      <c r="J43" s="31" t="n"/>
      <c r="K43" s="16" t="n"/>
      <c r="L43" s="15" t="n"/>
      <c r="M43" s="20">
        <f>IF(COUNTA(A43:L43)=0,"",IF(OR(E43="",F43=""),"",IFERROR((F43-E43)*24,"")))</f>
        <v/>
      </c>
      <c r="N43" s="21">
        <f>IF(COUNTA(A43:L43)=0,"",IF(OR(A43="",B43="",C43="",D43="",E43="",F43="",G43="",H43="",K43=""),"Preencher dados essenciais",IF(F43&lt;=E43,"Conferir horários",IF(OR(E43&lt;Premissas!$B$6,F43&gt;Premissas!$B$7),"Fora do horário",IF(IFERROR((F43-E43)*24,0)&gt;Premissas!$B$4,"Duração acima do limite",IF(AND(K43&lt;&gt;"Cancelada",COUNTIFS($D$5:$D$104,D43,$G$5:$G$104,G43,$E$5:$E$104,"&lt;"&amp;F43,$F$5:$F$104,"&gt;"&amp;E43,$K$5:$K$104,"&lt;&gt;Cancelada")&gt;Premissas!$B$8),"Conflito de agenda",IF(AND(K43&lt;&gt;"Concluída",K43&lt;&gt;"Cancelada",D43-TODAY()&lt;Premissas!$B$5),"Conferir antecedência","Conferido")))))))</f>
        <v/>
      </c>
    </row>
    <row r="44">
      <c r="A44" s="15" t="n"/>
      <c r="B44" s="16" t="n"/>
      <c r="C44" s="15" t="n"/>
      <c r="D44" s="31" t="n"/>
      <c r="E44" s="32" t="n"/>
      <c r="F44" s="32" t="n"/>
      <c r="G44" s="15" t="n"/>
      <c r="H44" s="15" t="n"/>
      <c r="I44" s="33" t="n"/>
      <c r="J44" s="31" t="n"/>
      <c r="K44" s="16" t="n"/>
      <c r="L44" s="15" t="n"/>
      <c r="M44" s="22">
        <f>IF(COUNTA(A44:L44)=0,"",IF(OR(E44="",F44=""),"",IFERROR((F44-E44)*24,"")))</f>
        <v/>
      </c>
      <c r="N44" s="23">
        <f>IF(COUNTA(A44:L44)=0,"",IF(OR(A44="",B44="",C44="",D44="",E44="",F44="",G44="",H44="",K44=""),"Preencher dados essenciais",IF(F44&lt;=E44,"Conferir horários",IF(OR(E44&lt;Premissas!$B$6,F44&gt;Premissas!$B$7),"Fora do horário",IF(IFERROR((F44-E44)*24,0)&gt;Premissas!$B$4,"Duração acima do limite",IF(AND(K44&lt;&gt;"Cancelada",COUNTIFS($D$5:$D$104,D44,$G$5:$G$104,G44,$E$5:$E$104,"&lt;"&amp;F44,$F$5:$F$104,"&gt;"&amp;E44,$K$5:$K$104,"&lt;&gt;Cancelada")&gt;Premissas!$B$8),"Conflito de agenda",IF(AND(K44&lt;&gt;"Concluída",K44&lt;&gt;"Cancelada",D44-TODAY()&lt;Premissas!$B$5),"Conferir antecedência","Conferido")))))))</f>
        <v/>
      </c>
    </row>
    <row r="45">
      <c r="A45" s="15" t="n"/>
      <c r="B45" s="16" t="n"/>
      <c r="C45" s="15" t="n"/>
      <c r="D45" s="31" t="n"/>
      <c r="E45" s="32" t="n"/>
      <c r="F45" s="32" t="n"/>
      <c r="G45" s="15" t="n"/>
      <c r="H45" s="15" t="n"/>
      <c r="I45" s="33" t="n"/>
      <c r="J45" s="31" t="n"/>
      <c r="K45" s="16" t="n"/>
      <c r="L45" s="15" t="n"/>
      <c r="M45" s="20">
        <f>IF(COUNTA(A45:L45)=0,"",IF(OR(E45="",F45=""),"",IFERROR((F45-E45)*24,"")))</f>
        <v/>
      </c>
      <c r="N45" s="21">
        <f>IF(COUNTA(A45:L45)=0,"",IF(OR(A45="",B45="",C45="",D45="",E45="",F45="",G45="",H45="",K45=""),"Preencher dados essenciais",IF(F45&lt;=E45,"Conferir horários",IF(OR(E45&lt;Premissas!$B$6,F45&gt;Premissas!$B$7),"Fora do horário",IF(IFERROR((F45-E45)*24,0)&gt;Premissas!$B$4,"Duração acima do limite",IF(AND(K45&lt;&gt;"Cancelada",COUNTIFS($D$5:$D$104,D45,$G$5:$G$104,G45,$E$5:$E$104,"&lt;"&amp;F45,$F$5:$F$104,"&gt;"&amp;E45,$K$5:$K$104,"&lt;&gt;Cancelada")&gt;Premissas!$B$8),"Conflito de agenda",IF(AND(K45&lt;&gt;"Concluída",K45&lt;&gt;"Cancelada",D45-TODAY()&lt;Premissas!$B$5),"Conferir antecedência","Conferido")))))))</f>
        <v/>
      </c>
    </row>
    <row r="46">
      <c r="A46" s="15" t="n"/>
      <c r="B46" s="16" t="n"/>
      <c r="C46" s="15" t="n"/>
      <c r="D46" s="31" t="n"/>
      <c r="E46" s="32" t="n"/>
      <c r="F46" s="32" t="n"/>
      <c r="G46" s="15" t="n"/>
      <c r="H46" s="15" t="n"/>
      <c r="I46" s="33" t="n"/>
      <c r="J46" s="31" t="n"/>
      <c r="K46" s="16" t="n"/>
      <c r="L46" s="15" t="n"/>
      <c r="M46" s="22">
        <f>IF(COUNTA(A46:L46)=0,"",IF(OR(E46="",F46=""),"",IFERROR((F46-E46)*24,"")))</f>
        <v/>
      </c>
      <c r="N46" s="23">
        <f>IF(COUNTA(A46:L46)=0,"",IF(OR(A46="",B46="",C46="",D46="",E46="",F46="",G46="",H46="",K46=""),"Preencher dados essenciais",IF(F46&lt;=E46,"Conferir horários",IF(OR(E46&lt;Premissas!$B$6,F46&gt;Premissas!$B$7),"Fora do horário",IF(IFERROR((F46-E46)*24,0)&gt;Premissas!$B$4,"Duração acima do limite",IF(AND(K46&lt;&gt;"Cancelada",COUNTIFS($D$5:$D$104,D46,$G$5:$G$104,G46,$E$5:$E$104,"&lt;"&amp;F46,$F$5:$F$104,"&gt;"&amp;E46,$K$5:$K$104,"&lt;&gt;Cancelada")&gt;Premissas!$B$8),"Conflito de agenda",IF(AND(K46&lt;&gt;"Concluída",K46&lt;&gt;"Cancelada",D46-TODAY()&lt;Premissas!$B$5),"Conferir antecedência","Conferido")))))))</f>
        <v/>
      </c>
    </row>
    <row r="47">
      <c r="A47" s="15" t="n"/>
      <c r="B47" s="16" t="n"/>
      <c r="C47" s="15" t="n"/>
      <c r="D47" s="31" t="n"/>
      <c r="E47" s="32" t="n"/>
      <c r="F47" s="32" t="n"/>
      <c r="G47" s="15" t="n"/>
      <c r="H47" s="15" t="n"/>
      <c r="I47" s="33" t="n"/>
      <c r="J47" s="31" t="n"/>
      <c r="K47" s="16" t="n"/>
      <c r="L47" s="15" t="n"/>
      <c r="M47" s="20">
        <f>IF(COUNTA(A47:L47)=0,"",IF(OR(E47="",F47=""),"",IFERROR((F47-E47)*24,"")))</f>
        <v/>
      </c>
      <c r="N47" s="21">
        <f>IF(COUNTA(A47:L47)=0,"",IF(OR(A47="",B47="",C47="",D47="",E47="",F47="",G47="",H47="",K47=""),"Preencher dados essenciais",IF(F47&lt;=E47,"Conferir horários",IF(OR(E47&lt;Premissas!$B$6,F47&gt;Premissas!$B$7),"Fora do horário",IF(IFERROR((F47-E47)*24,0)&gt;Premissas!$B$4,"Duração acima do limite",IF(AND(K47&lt;&gt;"Cancelada",COUNTIFS($D$5:$D$104,D47,$G$5:$G$104,G47,$E$5:$E$104,"&lt;"&amp;F47,$F$5:$F$104,"&gt;"&amp;E47,$K$5:$K$104,"&lt;&gt;Cancelada")&gt;Premissas!$B$8),"Conflito de agenda",IF(AND(K47&lt;&gt;"Concluída",K47&lt;&gt;"Cancelada",D47-TODAY()&lt;Premissas!$B$5),"Conferir antecedência","Conferido")))))))</f>
        <v/>
      </c>
    </row>
    <row r="48">
      <c r="A48" s="15" t="n"/>
      <c r="B48" s="16" t="n"/>
      <c r="C48" s="15" t="n"/>
      <c r="D48" s="31" t="n"/>
      <c r="E48" s="32" t="n"/>
      <c r="F48" s="32" t="n"/>
      <c r="G48" s="15" t="n"/>
      <c r="H48" s="15" t="n"/>
      <c r="I48" s="33" t="n"/>
      <c r="J48" s="31" t="n"/>
      <c r="K48" s="16" t="n"/>
      <c r="L48" s="15" t="n"/>
      <c r="M48" s="22">
        <f>IF(COUNTA(A48:L48)=0,"",IF(OR(E48="",F48=""),"",IFERROR((F48-E48)*24,"")))</f>
        <v/>
      </c>
      <c r="N48" s="23">
        <f>IF(COUNTA(A48:L48)=0,"",IF(OR(A48="",B48="",C48="",D48="",E48="",F48="",G48="",H48="",K48=""),"Preencher dados essenciais",IF(F48&lt;=E48,"Conferir horários",IF(OR(E48&lt;Premissas!$B$6,F48&gt;Premissas!$B$7),"Fora do horário",IF(IFERROR((F48-E48)*24,0)&gt;Premissas!$B$4,"Duração acima do limite",IF(AND(K48&lt;&gt;"Cancelada",COUNTIFS($D$5:$D$104,D48,$G$5:$G$104,G48,$E$5:$E$104,"&lt;"&amp;F48,$F$5:$F$104,"&gt;"&amp;E48,$K$5:$K$104,"&lt;&gt;Cancelada")&gt;Premissas!$B$8),"Conflito de agenda",IF(AND(K48&lt;&gt;"Concluída",K48&lt;&gt;"Cancelada",D48-TODAY()&lt;Premissas!$B$5),"Conferir antecedência","Conferido")))))))</f>
        <v/>
      </c>
    </row>
    <row r="49">
      <c r="A49" s="15" t="n"/>
      <c r="B49" s="16" t="n"/>
      <c r="C49" s="15" t="n"/>
      <c r="D49" s="31" t="n"/>
      <c r="E49" s="32" t="n"/>
      <c r="F49" s="32" t="n"/>
      <c r="G49" s="15" t="n"/>
      <c r="H49" s="15" t="n"/>
      <c r="I49" s="33" t="n"/>
      <c r="J49" s="31" t="n"/>
      <c r="K49" s="16" t="n"/>
      <c r="L49" s="15" t="n"/>
      <c r="M49" s="20">
        <f>IF(COUNTA(A49:L49)=0,"",IF(OR(E49="",F49=""),"",IFERROR((F49-E49)*24,"")))</f>
        <v/>
      </c>
      <c r="N49" s="21">
        <f>IF(COUNTA(A49:L49)=0,"",IF(OR(A49="",B49="",C49="",D49="",E49="",F49="",G49="",H49="",K49=""),"Preencher dados essenciais",IF(F49&lt;=E49,"Conferir horários",IF(OR(E49&lt;Premissas!$B$6,F49&gt;Premissas!$B$7),"Fora do horário",IF(IFERROR((F49-E49)*24,0)&gt;Premissas!$B$4,"Duração acima do limite",IF(AND(K49&lt;&gt;"Cancelada",COUNTIFS($D$5:$D$104,D49,$G$5:$G$104,G49,$E$5:$E$104,"&lt;"&amp;F49,$F$5:$F$104,"&gt;"&amp;E49,$K$5:$K$104,"&lt;&gt;Cancelada")&gt;Premissas!$B$8),"Conflito de agenda",IF(AND(K49&lt;&gt;"Concluída",K49&lt;&gt;"Cancelada",D49-TODAY()&lt;Premissas!$B$5),"Conferir antecedência","Conferido")))))))</f>
        <v/>
      </c>
    </row>
    <row r="50">
      <c r="A50" s="15" t="n"/>
      <c r="B50" s="16" t="n"/>
      <c r="C50" s="15" t="n"/>
      <c r="D50" s="31" t="n"/>
      <c r="E50" s="32" t="n"/>
      <c r="F50" s="32" t="n"/>
      <c r="G50" s="15" t="n"/>
      <c r="H50" s="15" t="n"/>
      <c r="I50" s="33" t="n"/>
      <c r="J50" s="31" t="n"/>
      <c r="K50" s="16" t="n"/>
      <c r="L50" s="15" t="n"/>
      <c r="M50" s="22">
        <f>IF(COUNTA(A50:L50)=0,"",IF(OR(E50="",F50=""),"",IFERROR((F50-E50)*24,"")))</f>
        <v/>
      </c>
      <c r="N50" s="23">
        <f>IF(COUNTA(A50:L50)=0,"",IF(OR(A50="",B50="",C50="",D50="",E50="",F50="",G50="",H50="",K50=""),"Preencher dados essenciais",IF(F50&lt;=E50,"Conferir horários",IF(OR(E50&lt;Premissas!$B$6,F50&gt;Premissas!$B$7),"Fora do horário",IF(IFERROR((F50-E50)*24,0)&gt;Premissas!$B$4,"Duração acima do limite",IF(AND(K50&lt;&gt;"Cancelada",COUNTIFS($D$5:$D$104,D50,$G$5:$G$104,G50,$E$5:$E$104,"&lt;"&amp;F50,$F$5:$F$104,"&gt;"&amp;E50,$K$5:$K$104,"&lt;&gt;Cancelada")&gt;Premissas!$B$8),"Conflito de agenda",IF(AND(K50&lt;&gt;"Concluída",K50&lt;&gt;"Cancelada",D50-TODAY()&lt;Premissas!$B$5),"Conferir antecedência","Conferido")))))))</f>
        <v/>
      </c>
    </row>
    <row r="51">
      <c r="A51" s="15" t="n"/>
      <c r="B51" s="16" t="n"/>
      <c r="C51" s="15" t="n"/>
      <c r="D51" s="31" t="n"/>
      <c r="E51" s="32" t="n"/>
      <c r="F51" s="32" t="n"/>
      <c r="G51" s="15" t="n"/>
      <c r="H51" s="15" t="n"/>
      <c r="I51" s="33" t="n"/>
      <c r="J51" s="31" t="n"/>
      <c r="K51" s="16" t="n"/>
      <c r="L51" s="15" t="n"/>
      <c r="M51" s="20">
        <f>IF(COUNTA(A51:L51)=0,"",IF(OR(E51="",F51=""),"",IFERROR((F51-E51)*24,"")))</f>
        <v/>
      </c>
      <c r="N51" s="21">
        <f>IF(COUNTA(A51:L51)=0,"",IF(OR(A51="",B51="",C51="",D51="",E51="",F51="",G51="",H51="",K51=""),"Preencher dados essenciais",IF(F51&lt;=E51,"Conferir horários",IF(OR(E51&lt;Premissas!$B$6,F51&gt;Premissas!$B$7),"Fora do horário",IF(IFERROR((F51-E51)*24,0)&gt;Premissas!$B$4,"Duração acima do limite",IF(AND(K51&lt;&gt;"Cancelada",COUNTIFS($D$5:$D$104,D51,$G$5:$G$104,G51,$E$5:$E$104,"&lt;"&amp;F51,$F$5:$F$104,"&gt;"&amp;E51,$K$5:$K$104,"&lt;&gt;Cancelada")&gt;Premissas!$B$8),"Conflito de agenda",IF(AND(K51&lt;&gt;"Concluída",K51&lt;&gt;"Cancelada",D51-TODAY()&lt;Premissas!$B$5),"Conferir antecedência","Conferido")))))))</f>
        <v/>
      </c>
    </row>
    <row r="52">
      <c r="A52" s="15" t="n"/>
      <c r="B52" s="16" t="n"/>
      <c r="C52" s="15" t="n"/>
      <c r="D52" s="31" t="n"/>
      <c r="E52" s="32" t="n"/>
      <c r="F52" s="32" t="n"/>
      <c r="G52" s="15" t="n"/>
      <c r="H52" s="15" t="n"/>
      <c r="I52" s="33" t="n"/>
      <c r="J52" s="31" t="n"/>
      <c r="K52" s="16" t="n"/>
      <c r="L52" s="15" t="n"/>
      <c r="M52" s="22">
        <f>IF(COUNTA(A52:L52)=0,"",IF(OR(E52="",F52=""),"",IFERROR((F52-E52)*24,"")))</f>
        <v/>
      </c>
      <c r="N52" s="23">
        <f>IF(COUNTA(A52:L52)=0,"",IF(OR(A52="",B52="",C52="",D52="",E52="",F52="",G52="",H52="",K52=""),"Preencher dados essenciais",IF(F52&lt;=E52,"Conferir horários",IF(OR(E52&lt;Premissas!$B$6,F52&gt;Premissas!$B$7),"Fora do horário",IF(IFERROR((F52-E52)*24,0)&gt;Premissas!$B$4,"Duração acima do limite",IF(AND(K52&lt;&gt;"Cancelada",COUNTIFS($D$5:$D$104,D52,$G$5:$G$104,G52,$E$5:$E$104,"&lt;"&amp;F52,$F$5:$F$104,"&gt;"&amp;E52,$K$5:$K$104,"&lt;&gt;Cancelada")&gt;Premissas!$B$8),"Conflito de agenda",IF(AND(K52&lt;&gt;"Concluída",K52&lt;&gt;"Cancelada",D52-TODAY()&lt;Premissas!$B$5),"Conferir antecedência","Conferido")))))))</f>
        <v/>
      </c>
    </row>
    <row r="53">
      <c r="A53" s="15" t="n"/>
      <c r="B53" s="16" t="n"/>
      <c r="C53" s="15" t="n"/>
      <c r="D53" s="31" t="n"/>
      <c r="E53" s="32" t="n"/>
      <c r="F53" s="32" t="n"/>
      <c r="G53" s="15" t="n"/>
      <c r="H53" s="15" t="n"/>
      <c r="I53" s="33" t="n"/>
      <c r="J53" s="31" t="n"/>
      <c r="K53" s="16" t="n"/>
      <c r="L53" s="15" t="n"/>
      <c r="M53" s="20">
        <f>IF(COUNTA(A53:L53)=0,"",IF(OR(E53="",F53=""),"",IFERROR((F53-E53)*24,"")))</f>
        <v/>
      </c>
      <c r="N53" s="21">
        <f>IF(COUNTA(A53:L53)=0,"",IF(OR(A53="",B53="",C53="",D53="",E53="",F53="",G53="",H53="",K53=""),"Preencher dados essenciais",IF(F53&lt;=E53,"Conferir horários",IF(OR(E53&lt;Premissas!$B$6,F53&gt;Premissas!$B$7),"Fora do horário",IF(IFERROR((F53-E53)*24,0)&gt;Premissas!$B$4,"Duração acima do limite",IF(AND(K53&lt;&gt;"Cancelada",COUNTIFS($D$5:$D$104,D53,$G$5:$G$104,G53,$E$5:$E$104,"&lt;"&amp;F53,$F$5:$F$104,"&gt;"&amp;E53,$K$5:$K$104,"&lt;&gt;Cancelada")&gt;Premissas!$B$8),"Conflito de agenda",IF(AND(K53&lt;&gt;"Concluída",K53&lt;&gt;"Cancelada",D53-TODAY()&lt;Premissas!$B$5),"Conferir antecedência","Conferido")))))))</f>
        <v/>
      </c>
    </row>
    <row r="54">
      <c r="A54" s="15" t="n"/>
      <c r="B54" s="16" t="n"/>
      <c r="C54" s="15" t="n"/>
      <c r="D54" s="31" t="n"/>
      <c r="E54" s="32" t="n"/>
      <c r="F54" s="32" t="n"/>
      <c r="G54" s="15" t="n"/>
      <c r="H54" s="15" t="n"/>
      <c r="I54" s="33" t="n"/>
      <c r="J54" s="31" t="n"/>
      <c r="K54" s="16" t="n"/>
      <c r="L54" s="15" t="n"/>
      <c r="M54" s="22">
        <f>IF(COUNTA(A54:L54)=0,"",IF(OR(E54="",F54=""),"",IFERROR((F54-E54)*24,"")))</f>
        <v/>
      </c>
      <c r="N54" s="23">
        <f>IF(COUNTA(A54:L54)=0,"",IF(OR(A54="",B54="",C54="",D54="",E54="",F54="",G54="",H54="",K54=""),"Preencher dados essenciais",IF(F54&lt;=E54,"Conferir horários",IF(OR(E54&lt;Premissas!$B$6,F54&gt;Premissas!$B$7),"Fora do horário",IF(IFERROR((F54-E54)*24,0)&gt;Premissas!$B$4,"Duração acima do limite",IF(AND(K54&lt;&gt;"Cancelada",COUNTIFS($D$5:$D$104,D54,$G$5:$G$104,G54,$E$5:$E$104,"&lt;"&amp;F54,$F$5:$F$104,"&gt;"&amp;E54,$K$5:$K$104,"&lt;&gt;Cancelada")&gt;Premissas!$B$8),"Conflito de agenda",IF(AND(K54&lt;&gt;"Concluída",K54&lt;&gt;"Cancelada",D54-TODAY()&lt;Premissas!$B$5),"Conferir antecedência","Conferido")))))))</f>
        <v/>
      </c>
    </row>
    <row r="55">
      <c r="A55" s="15" t="n"/>
      <c r="B55" s="16" t="n"/>
      <c r="C55" s="15" t="n"/>
      <c r="D55" s="31" t="n"/>
      <c r="E55" s="32" t="n"/>
      <c r="F55" s="32" t="n"/>
      <c r="G55" s="15" t="n"/>
      <c r="H55" s="15" t="n"/>
      <c r="I55" s="33" t="n"/>
      <c r="J55" s="31" t="n"/>
      <c r="K55" s="16" t="n"/>
      <c r="L55" s="15" t="n"/>
      <c r="M55" s="20">
        <f>IF(COUNTA(A55:L55)=0,"",IF(OR(E55="",F55=""),"",IFERROR((F55-E55)*24,"")))</f>
        <v/>
      </c>
      <c r="N55" s="21">
        <f>IF(COUNTA(A55:L55)=0,"",IF(OR(A55="",B55="",C55="",D55="",E55="",F55="",G55="",H55="",K55=""),"Preencher dados essenciais",IF(F55&lt;=E55,"Conferir horários",IF(OR(E55&lt;Premissas!$B$6,F55&gt;Premissas!$B$7),"Fora do horário",IF(IFERROR((F55-E55)*24,0)&gt;Premissas!$B$4,"Duração acima do limite",IF(AND(K55&lt;&gt;"Cancelada",COUNTIFS($D$5:$D$104,D55,$G$5:$G$104,G55,$E$5:$E$104,"&lt;"&amp;F55,$F$5:$F$104,"&gt;"&amp;E55,$K$5:$K$104,"&lt;&gt;Cancelada")&gt;Premissas!$B$8),"Conflito de agenda",IF(AND(K55&lt;&gt;"Concluída",K55&lt;&gt;"Cancelada",D55-TODAY()&lt;Premissas!$B$5),"Conferir antecedência","Conferido")))))))</f>
        <v/>
      </c>
    </row>
    <row r="56">
      <c r="A56" s="15" t="n"/>
      <c r="B56" s="16" t="n"/>
      <c r="C56" s="15" t="n"/>
      <c r="D56" s="31" t="n"/>
      <c r="E56" s="32" t="n"/>
      <c r="F56" s="32" t="n"/>
      <c r="G56" s="15" t="n"/>
      <c r="H56" s="15" t="n"/>
      <c r="I56" s="33" t="n"/>
      <c r="J56" s="31" t="n"/>
      <c r="K56" s="16" t="n"/>
      <c r="L56" s="15" t="n"/>
      <c r="M56" s="22">
        <f>IF(COUNTA(A56:L56)=0,"",IF(OR(E56="",F56=""),"",IFERROR((F56-E56)*24,"")))</f>
        <v/>
      </c>
      <c r="N56" s="23">
        <f>IF(COUNTA(A56:L56)=0,"",IF(OR(A56="",B56="",C56="",D56="",E56="",F56="",G56="",H56="",K56=""),"Preencher dados essenciais",IF(F56&lt;=E56,"Conferir horários",IF(OR(E56&lt;Premissas!$B$6,F56&gt;Premissas!$B$7),"Fora do horário",IF(IFERROR((F56-E56)*24,0)&gt;Premissas!$B$4,"Duração acima do limite",IF(AND(K56&lt;&gt;"Cancelada",COUNTIFS($D$5:$D$104,D56,$G$5:$G$104,G56,$E$5:$E$104,"&lt;"&amp;F56,$F$5:$F$104,"&gt;"&amp;E56,$K$5:$K$104,"&lt;&gt;Cancelada")&gt;Premissas!$B$8),"Conflito de agenda",IF(AND(K56&lt;&gt;"Concluída",K56&lt;&gt;"Cancelada",D56-TODAY()&lt;Premissas!$B$5),"Conferir antecedência","Conferido")))))))</f>
        <v/>
      </c>
    </row>
    <row r="57">
      <c r="A57" s="15" t="n"/>
      <c r="B57" s="16" t="n"/>
      <c r="C57" s="15" t="n"/>
      <c r="D57" s="31" t="n"/>
      <c r="E57" s="32" t="n"/>
      <c r="F57" s="32" t="n"/>
      <c r="G57" s="15" t="n"/>
      <c r="H57" s="15" t="n"/>
      <c r="I57" s="33" t="n"/>
      <c r="J57" s="31" t="n"/>
      <c r="K57" s="16" t="n"/>
      <c r="L57" s="15" t="n"/>
      <c r="M57" s="20">
        <f>IF(COUNTA(A57:L57)=0,"",IF(OR(E57="",F57=""),"",IFERROR((F57-E57)*24,"")))</f>
        <v/>
      </c>
      <c r="N57" s="21">
        <f>IF(COUNTA(A57:L57)=0,"",IF(OR(A57="",B57="",C57="",D57="",E57="",F57="",G57="",H57="",K57=""),"Preencher dados essenciais",IF(F57&lt;=E57,"Conferir horários",IF(OR(E57&lt;Premissas!$B$6,F57&gt;Premissas!$B$7),"Fora do horário",IF(IFERROR((F57-E57)*24,0)&gt;Premissas!$B$4,"Duração acima do limite",IF(AND(K57&lt;&gt;"Cancelada",COUNTIFS($D$5:$D$104,D57,$G$5:$G$104,G57,$E$5:$E$104,"&lt;"&amp;F57,$F$5:$F$104,"&gt;"&amp;E57,$K$5:$K$104,"&lt;&gt;Cancelada")&gt;Premissas!$B$8),"Conflito de agenda",IF(AND(K57&lt;&gt;"Concluída",K57&lt;&gt;"Cancelada",D57-TODAY()&lt;Premissas!$B$5),"Conferir antecedência","Conferido")))))))</f>
        <v/>
      </c>
    </row>
    <row r="58">
      <c r="A58" s="15" t="n"/>
      <c r="B58" s="16" t="n"/>
      <c r="C58" s="15" t="n"/>
      <c r="D58" s="31" t="n"/>
      <c r="E58" s="32" t="n"/>
      <c r="F58" s="32" t="n"/>
      <c r="G58" s="15" t="n"/>
      <c r="H58" s="15" t="n"/>
      <c r="I58" s="33" t="n"/>
      <c r="J58" s="31" t="n"/>
      <c r="K58" s="16" t="n"/>
      <c r="L58" s="15" t="n"/>
      <c r="M58" s="22">
        <f>IF(COUNTA(A58:L58)=0,"",IF(OR(E58="",F58=""),"",IFERROR((F58-E58)*24,"")))</f>
        <v/>
      </c>
      <c r="N58" s="23">
        <f>IF(COUNTA(A58:L58)=0,"",IF(OR(A58="",B58="",C58="",D58="",E58="",F58="",G58="",H58="",K58=""),"Preencher dados essenciais",IF(F58&lt;=E58,"Conferir horários",IF(OR(E58&lt;Premissas!$B$6,F58&gt;Premissas!$B$7),"Fora do horário",IF(IFERROR((F58-E58)*24,0)&gt;Premissas!$B$4,"Duração acima do limite",IF(AND(K58&lt;&gt;"Cancelada",COUNTIFS($D$5:$D$104,D58,$G$5:$G$104,G58,$E$5:$E$104,"&lt;"&amp;F58,$F$5:$F$104,"&gt;"&amp;E58,$K$5:$K$104,"&lt;&gt;Cancelada")&gt;Premissas!$B$8),"Conflito de agenda",IF(AND(K58&lt;&gt;"Concluída",K58&lt;&gt;"Cancelada",D58-TODAY()&lt;Premissas!$B$5),"Conferir antecedência","Conferido")))))))</f>
        <v/>
      </c>
    </row>
    <row r="59">
      <c r="A59" s="15" t="n"/>
      <c r="B59" s="16" t="n"/>
      <c r="C59" s="15" t="n"/>
      <c r="D59" s="31" t="n"/>
      <c r="E59" s="32" t="n"/>
      <c r="F59" s="32" t="n"/>
      <c r="G59" s="15" t="n"/>
      <c r="H59" s="15" t="n"/>
      <c r="I59" s="33" t="n"/>
      <c r="J59" s="31" t="n"/>
      <c r="K59" s="16" t="n"/>
      <c r="L59" s="15" t="n"/>
      <c r="M59" s="20">
        <f>IF(COUNTA(A59:L59)=0,"",IF(OR(E59="",F59=""),"",IFERROR((F59-E59)*24,"")))</f>
        <v/>
      </c>
      <c r="N59" s="21">
        <f>IF(COUNTA(A59:L59)=0,"",IF(OR(A59="",B59="",C59="",D59="",E59="",F59="",G59="",H59="",K59=""),"Preencher dados essenciais",IF(F59&lt;=E59,"Conferir horários",IF(OR(E59&lt;Premissas!$B$6,F59&gt;Premissas!$B$7),"Fora do horário",IF(IFERROR((F59-E59)*24,0)&gt;Premissas!$B$4,"Duração acima do limite",IF(AND(K59&lt;&gt;"Cancelada",COUNTIFS($D$5:$D$104,D59,$G$5:$G$104,G59,$E$5:$E$104,"&lt;"&amp;F59,$F$5:$F$104,"&gt;"&amp;E59,$K$5:$K$104,"&lt;&gt;Cancelada")&gt;Premissas!$B$8),"Conflito de agenda",IF(AND(K59&lt;&gt;"Concluída",K59&lt;&gt;"Cancelada",D59-TODAY()&lt;Premissas!$B$5),"Conferir antecedência","Conferido")))))))</f>
        <v/>
      </c>
    </row>
    <row r="60">
      <c r="A60" s="15" t="n"/>
      <c r="B60" s="16" t="n"/>
      <c r="C60" s="15" t="n"/>
      <c r="D60" s="31" t="n"/>
      <c r="E60" s="32" t="n"/>
      <c r="F60" s="32" t="n"/>
      <c r="G60" s="15" t="n"/>
      <c r="H60" s="15" t="n"/>
      <c r="I60" s="33" t="n"/>
      <c r="J60" s="31" t="n"/>
      <c r="K60" s="16" t="n"/>
      <c r="L60" s="15" t="n"/>
      <c r="M60" s="22">
        <f>IF(COUNTA(A60:L60)=0,"",IF(OR(E60="",F60=""),"",IFERROR((F60-E60)*24,"")))</f>
        <v/>
      </c>
      <c r="N60" s="23">
        <f>IF(COUNTA(A60:L60)=0,"",IF(OR(A60="",B60="",C60="",D60="",E60="",F60="",G60="",H60="",K60=""),"Preencher dados essenciais",IF(F60&lt;=E60,"Conferir horários",IF(OR(E60&lt;Premissas!$B$6,F60&gt;Premissas!$B$7),"Fora do horário",IF(IFERROR((F60-E60)*24,0)&gt;Premissas!$B$4,"Duração acima do limite",IF(AND(K60&lt;&gt;"Cancelada",COUNTIFS($D$5:$D$104,D60,$G$5:$G$104,G60,$E$5:$E$104,"&lt;"&amp;F60,$F$5:$F$104,"&gt;"&amp;E60,$K$5:$K$104,"&lt;&gt;Cancelada")&gt;Premissas!$B$8),"Conflito de agenda",IF(AND(K60&lt;&gt;"Concluída",K60&lt;&gt;"Cancelada",D60-TODAY()&lt;Premissas!$B$5),"Conferir antecedência","Conferido")))))))</f>
        <v/>
      </c>
    </row>
    <row r="61">
      <c r="A61" s="15" t="n"/>
      <c r="B61" s="16" t="n"/>
      <c r="C61" s="15" t="n"/>
      <c r="D61" s="31" t="n"/>
      <c r="E61" s="32" t="n"/>
      <c r="F61" s="32" t="n"/>
      <c r="G61" s="15" t="n"/>
      <c r="H61" s="15" t="n"/>
      <c r="I61" s="33" t="n"/>
      <c r="J61" s="31" t="n"/>
      <c r="K61" s="16" t="n"/>
      <c r="L61" s="15" t="n"/>
      <c r="M61" s="20">
        <f>IF(COUNTA(A61:L61)=0,"",IF(OR(E61="",F61=""),"",IFERROR((F61-E61)*24,"")))</f>
        <v/>
      </c>
      <c r="N61" s="21">
        <f>IF(COUNTA(A61:L61)=0,"",IF(OR(A61="",B61="",C61="",D61="",E61="",F61="",G61="",H61="",K61=""),"Preencher dados essenciais",IF(F61&lt;=E61,"Conferir horários",IF(OR(E61&lt;Premissas!$B$6,F61&gt;Premissas!$B$7),"Fora do horário",IF(IFERROR((F61-E61)*24,0)&gt;Premissas!$B$4,"Duração acima do limite",IF(AND(K61&lt;&gt;"Cancelada",COUNTIFS($D$5:$D$104,D61,$G$5:$G$104,G61,$E$5:$E$104,"&lt;"&amp;F61,$F$5:$F$104,"&gt;"&amp;E61,$K$5:$K$104,"&lt;&gt;Cancelada")&gt;Premissas!$B$8),"Conflito de agenda",IF(AND(K61&lt;&gt;"Concluída",K61&lt;&gt;"Cancelada",D61-TODAY()&lt;Premissas!$B$5),"Conferir antecedência","Conferido")))))))</f>
        <v/>
      </c>
    </row>
    <row r="62">
      <c r="A62" s="15" t="n"/>
      <c r="B62" s="16" t="n"/>
      <c r="C62" s="15" t="n"/>
      <c r="D62" s="31" t="n"/>
      <c r="E62" s="32" t="n"/>
      <c r="F62" s="32" t="n"/>
      <c r="G62" s="15" t="n"/>
      <c r="H62" s="15" t="n"/>
      <c r="I62" s="33" t="n"/>
      <c r="J62" s="31" t="n"/>
      <c r="K62" s="16" t="n"/>
      <c r="L62" s="15" t="n"/>
      <c r="M62" s="22">
        <f>IF(COUNTA(A62:L62)=0,"",IF(OR(E62="",F62=""),"",IFERROR((F62-E62)*24,"")))</f>
        <v/>
      </c>
      <c r="N62" s="23">
        <f>IF(COUNTA(A62:L62)=0,"",IF(OR(A62="",B62="",C62="",D62="",E62="",F62="",G62="",H62="",K62=""),"Preencher dados essenciais",IF(F62&lt;=E62,"Conferir horários",IF(OR(E62&lt;Premissas!$B$6,F62&gt;Premissas!$B$7),"Fora do horário",IF(IFERROR((F62-E62)*24,0)&gt;Premissas!$B$4,"Duração acima do limite",IF(AND(K62&lt;&gt;"Cancelada",COUNTIFS($D$5:$D$104,D62,$G$5:$G$104,G62,$E$5:$E$104,"&lt;"&amp;F62,$F$5:$F$104,"&gt;"&amp;E62,$K$5:$K$104,"&lt;&gt;Cancelada")&gt;Premissas!$B$8),"Conflito de agenda",IF(AND(K62&lt;&gt;"Concluída",K62&lt;&gt;"Cancelada",D62-TODAY()&lt;Premissas!$B$5),"Conferir antecedência","Conferido")))))))</f>
        <v/>
      </c>
    </row>
    <row r="63">
      <c r="A63" s="15" t="n"/>
      <c r="B63" s="16" t="n"/>
      <c r="C63" s="15" t="n"/>
      <c r="D63" s="31" t="n"/>
      <c r="E63" s="32" t="n"/>
      <c r="F63" s="32" t="n"/>
      <c r="G63" s="15" t="n"/>
      <c r="H63" s="15" t="n"/>
      <c r="I63" s="33" t="n"/>
      <c r="J63" s="31" t="n"/>
      <c r="K63" s="16" t="n"/>
      <c r="L63" s="15" t="n"/>
      <c r="M63" s="20">
        <f>IF(COUNTA(A63:L63)=0,"",IF(OR(E63="",F63=""),"",IFERROR((F63-E63)*24,"")))</f>
        <v/>
      </c>
      <c r="N63" s="21">
        <f>IF(COUNTA(A63:L63)=0,"",IF(OR(A63="",B63="",C63="",D63="",E63="",F63="",G63="",H63="",K63=""),"Preencher dados essenciais",IF(F63&lt;=E63,"Conferir horários",IF(OR(E63&lt;Premissas!$B$6,F63&gt;Premissas!$B$7),"Fora do horário",IF(IFERROR((F63-E63)*24,0)&gt;Premissas!$B$4,"Duração acima do limite",IF(AND(K63&lt;&gt;"Cancelada",COUNTIFS($D$5:$D$104,D63,$G$5:$G$104,G63,$E$5:$E$104,"&lt;"&amp;F63,$F$5:$F$104,"&gt;"&amp;E63,$K$5:$K$104,"&lt;&gt;Cancelada")&gt;Premissas!$B$8),"Conflito de agenda",IF(AND(K63&lt;&gt;"Concluída",K63&lt;&gt;"Cancelada",D63-TODAY()&lt;Premissas!$B$5),"Conferir antecedência","Conferido")))))))</f>
        <v/>
      </c>
    </row>
    <row r="64">
      <c r="A64" s="15" t="n"/>
      <c r="B64" s="16" t="n"/>
      <c r="C64" s="15" t="n"/>
      <c r="D64" s="31" t="n"/>
      <c r="E64" s="32" t="n"/>
      <c r="F64" s="32" t="n"/>
      <c r="G64" s="15" t="n"/>
      <c r="H64" s="15" t="n"/>
      <c r="I64" s="33" t="n"/>
      <c r="J64" s="31" t="n"/>
      <c r="K64" s="16" t="n"/>
      <c r="L64" s="15" t="n"/>
      <c r="M64" s="22">
        <f>IF(COUNTA(A64:L64)=0,"",IF(OR(E64="",F64=""),"",IFERROR((F64-E64)*24,"")))</f>
        <v/>
      </c>
      <c r="N64" s="23">
        <f>IF(COUNTA(A64:L64)=0,"",IF(OR(A64="",B64="",C64="",D64="",E64="",F64="",G64="",H64="",K64=""),"Preencher dados essenciais",IF(F64&lt;=E64,"Conferir horários",IF(OR(E64&lt;Premissas!$B$6,F64&gt;Premissas!$B$7),"Fora do horário",IF(IFERROR((F64-E64)*24,0)&gt;Premissas!$B$4,"Duração acima do limite",IF(AND(K64&lt;&gt;"Cancelada",COUNTIFS($D$5:$D$104,D64,$G$5:$G$104,G64,$E$5:$E$104,"&lt;"&amp;F64,$F$5:$F$104,"&gt;"&amp;E64,$K$5:$K$104,"&lt;&gt;Cancelada")&gt;Premissas!$B$8),"Conflito de agenda",IF(AND(K64&lt;&gt;"Concluída",K64&lt;&gt;"Cancelada",D64-TODAY()&lt;Premissas!$B$5),"Conferir antecedência","Conferido")))))))</f>
        <v/>
      </c>
    </row>
    <row r="65">
      <c r="A65" s="15" t="n"/>
      <c r="B65" s="16" t="n"/>
      <c r="C65" s="15" t="n"/>
      <c r="D65" s="31" t="n"/>
      <c r="E65" s="32" t="n"/>
      <c r="F65" s="32" t="n"/>
      <c r="G65" s="15" t="n"/>
      <c r="H65" s="15" t="n"/>
      <c r="I65" s="33" t="n"/>
      <c r="J65" s="31" t="n"/>
      <c r="K65" s="16" t="n"/>
      <c r="L65" s="15" t="n"/>
      <c r="M65" s="20">
        <f>IF(COUNTA(A65:L65)=0,"",IF(OR(E65="",F65=""),"",IFERROR((F65-E65)*24,"")))</f>
        <v/>
      </c>
      <c r="N65" s="21">
        <f>IF(COUNTA(A65:L65)=0,"",IF(OR(A65="",B65="",C65="",D65="",E65="",F65="",G65="",H65="",K65=""),"Preencher dados essenciais",IF(F65&lt;=E65,"Conferir horários",IF(OR(E65&lt;Premissas!$B$6,F65&gt;Premissas!$B$7),"Fora do horário",IF(IFERROR((F65-E65)*24,0)&gt;Premissas!$B$4,"Duração acima do limite",IF(AND(K65&lt;&gt;"Cancelada",COUNTIFS($D$5:$D$104,D65,$G$5:$G$104,G65,$E$5:$E$104,"&lt;"&amp;F65,$F$5:$F$104,"&gt;"&amp;E65,$K$5:$K$104,"&lt;&gt;Cancelada")&gt;Premissas!$B$8),"Conflito de agenda",IF(AND(K65&lt;&gt;"Concluída",K65&lt;&gt;"Cancelada",D65-TODAY()&lt;Premissas!$B$5),"Conferir antecedência","Conferido")))))))</f>
        <v/>
      </c>
    </row>
    <row r="66">
      <c r="A66" s="15" t="n"/>
      <c r="B66" s="16" t="n"/>
      <c r="C66" s="15" t="n"/>
      <c r="D66" s="31" t="n"/>
      <c r="E66" s="32" t="n"/>
      <c r="F66" s="32" t="n"/>
      <c r="G66" s="15" t="n"/>
      <c r="H66" s="15" t="n"/>
      <c r="I66" s="33" t="n"/>
      <c r="J66" s="31" t="n"/>
      <c r="K66" s="16" t="n"/>
      <c r="L66" s="15" t="n"/>
      <c r="M66" s="22">
        <f>IF(COUNTA(A66:L66)=0,"",IF(OR(E66="",F66=""),"",IFERROR((F66-E66)*24,"")))</f>
        <v/>
      </c>
      <c r="N66" s="23">
        <f>IF(COUNTA(A66:L66)=0,"",IF(OR(A66="",B66="",C66="",D66="",E66="",F66="",G66="",H66="",K66=""),"Preencher dados essenciais",IF(F66&lt;=E66,"Conferir horários",IF(OR(E66&lt;Premissas!$B$6,F66&gt;Premissas!$B$7),"Fora do horário",IF(IFERROR((F66-E66)*24,0)&gt;Premissas!$B$4,"Duração acima do limite",IF(AND(K66&lt;&gt;"Cancelada",COUNTIFS($D$5:$D$104,D66,$G$5:$G$104,G66,$E$5:$E$104,"&lt;"&amp;F66,$F$5:$F$104,"&gt;"&amp;E66,$K$5:$K$104,"&lt;&gt;Cancelada")&gt;Premissas!$B$8),"Conflito de agenda",IF(AND(K66&lt;&gt;"Concluída",K66&lt;&gt;"Cancelada",D66-TODAY()&lt;Premissas!$B$5),"Conferir antecedência","Conferido")))))))</f>
        <v/>
      </c>
    </row>
    <row r="67">
      <c r="A67" s="15" t="n"/>
      <c r="B67" s="16" t="n"/>
      <c r="C67" s="15" t="n"/>
      <c r="D67" s="31" t="n"/>
      <c r="E67" s="32" t="n"/>
      <c r="F67" s="32" t="n"/>
      <c r="G67" s="15" t="n"/>
      <c r="H67" s="15" t="n"/>
      <c r="I67" s="33" t="n"/>
      <c r="J67" s="31" t="n"/>
      <c r="K67" s="16" t="n"/>
      <c r="L67" s="15" t="n"/>
      <c r="M67" s="20">
        <f>IF(COUNTA(A67:L67)=0,"",IF(OR(E67="",F67=""),"",IFERROR((F67-E67)*24,"")))</f>
        <v/>
      </c>
      <c r="N67" s="21">
        <f>IF(COUNTA(A67:L67)=0,"",IF(OR(A67="",B67="",C67="",D67="",E67="",F67="",G67="",H67="",K67=""),"Preencher dados essenciais",IF(F67&lt;=E67,"Conferir horários",IF(OR(E67&lt;Premissas!$B$6,F67&gt;Premissas!$B$7),"Fora do horário",IF(IFERROR((F67-E67)*24,0)&gt;Premissas!$B$4,"Duração acima do limite",IF(AND(K67&lt;&gt;"Cancelada",COUNTIFS($D$5:$D$104,D67,$G$5:$G$104,G67,$E$5:$E$104,"&lt;"&amp;F67,$F$5:$F$104,"&gt;"&amp;E67,$K$5:$K$104,"&lt;&gt;Cancelada")&gt;Premissas!$B$8),"Conflito de agenda",IF(AND(K67&lt;&gt;"Concluída",K67&lt;&gt;"Cancelada",D67-TODAY()&lt;Premissas!$B$5),"Conferir antecedência","Conferido")))))))</f>
        <v/>
      </c>
    </row>
    <row r="68">
      <c r="A68" s="15" t="n"/>
      <c r="B68" s="16" t="n"/>
      <c r="C68" s="15" t="n"/>
      <c r="D68" s="31" t="n"/>
      <c r="E68" s="32" t="n"/>
      <c r="F68" s="32" t="n"/>
      <c r="G68" s="15" t="n"/>
      <c r="H68" s="15" t="n"/>
      <c r="I68" s="33" t="n"/>
      <c r="J68" s="31" t="n"/>
      <c r="K68" s="16" t="n"/>
      <c r="L68" s="15" t="n"/>
      <c r="M68" s="22">
        <f>IF(COUNTA(A68:L68)=0,"",IF(OR(E68="",F68=""),"",IFERROR((F68-E68)*24,"")))</f>
        <v/>
      </c>
      <c r="N68" s="23">
        <f>IF(COUNTA(A68:L68)=0,"",IF(OR(A68="",B68="",C68="",D68="",E68="",F68="",G68="",H68="",K68=""),"Preencher dados essenciais",IF(F68&lt;=E68,"Conferir horários",IF(OR(E68&lt;Premissas!$B$6,F68&gt;Premissas!$B$7),"Fora do horário",IF(IFERROR((F68-E68)*24,0)&gt;Premissas!$B$4,"Duração acima do limite",IF(AND(K68&lt;&gt;"Cancelada",COUNTIFS($D$5:$D$104,D68,$G$5:$G$104,G68,$E$5:$E$104,"&lt;"&amp;F68,$F$5:$F$104,"&gt;"&amp;E68,$K$5:$K$104,"&lt;&gt;Cancelada")&gt;Premissas!$B$8),"Conflito de agenda",IF(AND(K68&lt;&gt;"Concluída",K68&lt;&gt;"Cancelada",D68-TODAY()&lt;Premissas!$B$5),"Conferir antecedência","Conferido")))))))</f>
        <v/>
      </c>
    </row>
    <row r="69">
      <c r="A69" s="15" t="n"/>
      <c r="B69" s="16" t="n"/>
      <c r="C69" s="15" t="n"/>
      <c r="D69" s="31" t="n"/>
      <c r="E69" s="32" t="n"/>
      <c r="F69" s="32" t="n"/>
      <c r="G69" s="15" t="n"/>
      <c r="H69" s="15" t="n"/>
      <c r="I69" s="33" t="n"/>
      <c r="J69" s="31" t="n"/>
      <c r="K69" s="16" t="n"/>
      <c r="L69" s="15" t="n"/>
      <c r="M69" s="20">
        <f>IF(COUNTA(A69:L69)=0,"",IF(OR(E69="",F69=""),"",IFERROR((F69-E69)*24,"")))</f>
        <v/>
      </c>
      <c r="N69" s="21">
        <f>IF(COUNTA(A69:L69)=0,"",IF(OR(A69="",B69="",C69="",D69="",E69="",F69="",G69="",H69="",K69=""),"Preencher dados essenciais",IF(F69&lt;=E69,"Conferir horários",IF(OR(E69&lt;Premissas!$B$6,F69&gt;Premissas!$B$7),"Fora do horário",IF(IFERROR((F69-E69)*24,0)&gt;Premissas!$B$4,"Duração acima do limite",IF(AND(K69&lt;&gt;"Cancelada",COUNTIFS($D$5:$D$104,D69,$G$5:$G$104,G69,$E$5:$E$104,"&lt;"&amp;F69,$F$5:$F$104,"&gt;"&amp;E69,$K$5:$K$104,"&lt;&gt;Cancelada")&gt;Premissas!$B$8),"Conflito de agenda",IF(AND(K69&lt;&gt;"Concluída",K69&lt;&gt;"Cancelada",D69-TODAY()&lt;Premissas!$B$5),"Conferir antecedência","Conferido")))))))</f>
        <v/>
      </c>
    </row>
    <row r="70">
      <c r="A70" s="15" t="n"/>
      <c r="B70" s="16" t="n"/>
      <c r="C70" s="15" t="n"/>
      <c r="D70" s="31" t="n"/>
      <c r="E70" s="32" t="n"/>
      <c r="F70" s="32" t="n"/>
      <c r="G70" s="15" t="n"/>
      <c r="H70" s="15" t="n"/>
      <c r="I70" s="33" t="n"/>
      <c r="J70" s="31" t="n"/>
      <c r="K70" s="16" t="n"/>
      <c r="L70" s="15" t="n"/>
      <c r="M70" s="22">
        <f>IF(COUNTA(A70:L70)=0,"",IF(OR(E70="",F70=""),"",IFERROR((F70-E70)*24,"")))</f>
        <v/>
      </c>
      <c r="N70" s="23">
        <f>IF(COUNTA(A70:L70)=0,"",IF(OR(A70="",B70="",C70="",D70="",E70="",F70="",G70="",H70="",K70=""),"Preencher dados essenciais",IF(F70&lt;=E70,"Conferir horários",IF(OR(E70&lt;Premissas!$B$6,F70&gt;Premissas!$B$7),"Fora do horário",IF(IFERROR((F70-E70)*24,0)&gt;Premissas!$B$4,"Duração acima do limite",IF(AND(K70&lt;&gt;"Cancelada",COUNTIFS($D$5:$D$104,D70,$G$5:$G$104,G70,$E$5:$E$104,"&lt;"&amp;F70,$F$5:$F$104,"&gt;"&amp;E70,$K$5:$K$104,"&lt;&gt;Cancelada")&gt;Premissas!$B$8),"Conflito de agenda",IF(AND(K70&lt;&gt;"Concluída",K70&lt;&gt;"Cancelada",D70-TODAY()&lt;Premissas!$B$5),"Conferir antecedência","Conferido")))))))</f>
        <v/>
      </c>
    </row>
    <row r="71">
      <c r="A71" s="15" t="n"/>
      <c r="B71" s="16" t="n"/>
      <c r="C71" s="15" t="n"/>
      <c r="D71" s="31" t="n"/>
      <c r="E71" s="32" t="n"/>
      <c r="F71" s="32" t="n"/>
      <c r="G71" s="15" t="n"/>
      <c r="H71" s="15" t="n"/>
      <c r="I71" s="33" t="n"/>
      <c r="J71" s="31" t="n"/>
      <c r="K71" s="16" t="n"/>
      <c r="L71" s="15" t="n"/>
      <c r="M71" s="20">
        <f>IF(COUNTA(A71:L71)=0,"",IF(OR(E71="",F71=""),"",IFERROR((F71-E71)*24,"")))</f>
        <v/>
      </c>
      <c r="N71" s="21">
        <f>IF(COUNTA(A71:L71)=0,"",IF(OR(A71="",B71="",C71="",D71="",E71="",F71="",G71="",H71="",K71=""),"Preencher dados essenciais",IF(F71&lt;=E71,"Conferir horários",IF(OR(E71&lt;Premissas!$B$6,F71&gt;Premissas!$B$7),"Fora do horário",IF(IFERROR((F71-E71)*24,0)&gt;Premissas!$B$4,"Duração acima do limite",IF(AND(K71&lt;&gt;"Cancelada",COUNTIFS($D$5:$D$104,D71,$G$5:$G$104,G71,$E$5:$E$104,"&lt;"&amp;F71,$F$5:$F$104,"&gt;"&amp;E71,$K$5:$K$104,"&lt;&gt;Cancelada")&gt;Premissas!$B$8),"Conflito de agenda",IF(AND(K71&lt;&gt;"Concluída",K71&lt;&gt;"Cancelada",D71-TODAY()&lt;Premissas!$B$5),"Conferir antecedência","Conferido")))))))</f>
        <v/>
      </c>
    </row>
    <row r="72">
      <c r="A72" s="15" t="n"/>
      <c r="B72" s="16" t="n"/>
      <c r="C72" s="15" t="n"/>
      <c r="D72" s="31" t="n"/>
      <c r="E72" s="32" t="n"/>
      <c r="F72" s="32" t="n"/>
      <c r="G72" s="15" t="n"/>
      <c r="H72" s="15" t="n"/>
      <c r="I72" s="33" t="n"/>
      <c r="J72" s="31" t="n"/>
      <c r="K72" s="16" t="n"/>
      <c r="L72" s="15" t="n"/>
      <c r="M72" s="22">
        <f>IF(COUNTA(A72:L72)=0,"",IF(OR(E72="",F72=""),"",IFERROR((F72-E72)*24,"")))</f>
        <v/>
      </c>
      <c r="N72" s="23">
        <f>IF(COUNTA(A72:L72)=0,"",IF(OR(A72="",B72="",C72="",D72="",E72="",F72="",G72="",H72="",K72=""),"Preencher dados essenciais",IF(F72&lt;=E72,"Conferir horários",IF(OR(E72&lt;Premissas!$B$6,F72&gt;Premissas!$B$7),"Fora do horário",IF(IFERROR((F72-E72)*24,0)&gt;Premissas!$B$4,"Duração acima do limite",IF(AND(K72&lt;&gt;"Cancelada",COUNTIFS($D$5:$D$104,D72,$G$5:$G$104,G72,$E$5:$E$104,"&lt;"&amp;F72,$F$5:$F$104,"&gt;"&amp;E72,$K$5:$K$104,"&lt;&gt;Cancelada")&gt;Premissas!$B$8),"Conflito de agenda",IF(AND(K72&lt;&gt;"Concluída",K72&lt;&gt;"Cancelada",D72-TODAY()&lt;Premissas!$B$5),"Conferir antecedência","Conferido")))))))</f>
        <v/>
      </c>
    </row>
    <row r="73">
      <c r="A73" s="15" t="n"/>
      <c r="B73" s="16" t="n"/>
      <c r="C73" s="15" t="n"/>
      <c r="D73" s="31" t="n"/>
      <c r="E73" s="32" t="n"/>
      <c r="F73" s="32" t="n"/>
      <c r="G73" s="15" t="n"/>
      <c r="H73" s="15" t="n"/>
      <c r="I73" s="33" t="n"/>
      <c r="J73" s="31" t="n"/>
      <c r="K73" s="16" t="n"/>
      <c r="L73" s="15" t="n"/>
      <c r="M73" s="20">
        <f>IF(COUNTA(A73:L73)=0,"",IF(OR(E73="",F73=""),"",IFERROR((F73-E73)*24,"")))</f>
        <v/>
      </c>
      <c r="N73" s="21">
        <f>IF(COUNTA(A73:L73)=0,"",IF(OR(A73="",B73="",C73="",D73="",E73="",F73="",G73="",H73="",K73=""),"Preencher dados essenciais",IF(F73&lt;=E73,"Conferir horários",IF(OR(E73&lt;Premissas!$B$6,F73&gt;Premissas!$B$7),"Fora do horário",IF(IFERROR((F73-E73)*24,0)&gt;Premissas!$B$4,"Duração acima do limite",IF(AND(K73&lt;&gt;"Cancelada",COUNTIFS($D$5:$D$104,D73,$G$5:$G$104,G73,$E$5:$E$104,"&lt;"&amp;F73,$F$5:$F$104,"&gt;"&amp;E73,$K$5:$K$104,"&lt;&gt;Cancelada")&gt;Premissas!$B$8),"Conflito de agenda",IF(AND(K73&lt;&gt;"Concluída",K73&lt;&gt;"Cancelada",D73-TODAY()&lt;Premissas!$B$5),"Conferir antecedência","Conferido")))))))</f>
        <v/>
      </c>
    </row>
    <row r="74">
      <c r="A74" s="15" t="n"/>
      <c r="B74" s="16" t="n"/>
      <c r="C74" s="15" t="n"/>
      <c r="D74" s="31" t="n"/>
      <c r="E74" s="32" t="n"/>
      <c r="F74" s="32" t="n"/>
      <c r="G74" s="15" t="n"/>
      <c r="H74" s="15" t="n"/>
      <c r="I74" s="33" t="n"/>
      <c r="J74" s="31" t="n"/>
      <c r="K74" s="16" t="n"/>
      <c r="L74" s="15" t="n"/>
      <c r="M74" s="22">
        <f>IF(COUNTA(A74:L74)=0,"",IF(OR(E74="",F74=""),"",IFERROR((F74-E74)*24,"")))</f>
        <v/>
      </c>
      <c r="N74" s="23">
        <f>IF(COUNTA(A74:L74)=0,"",IF(OR(A74="",B74="",C74="",D74="",E74="",F74="",G74="",H74="",K74=""),"Preencher dados essenciais",IF(F74&lt;=E74,"Conferir horários",IF(OR(E74&lt;Premissas!$B$6,F74&gt;Premissas!$B$7),"Fora do horário",IF(IFERROR((F74-E74)*24,0)&gt;Premissas!$B$4,"Duração acima do limite",IF(AND(K74&lt;&gt;"Cancelada",COUNTIFS($D$5:$D$104,D74,$G$5:$G$104,G74,$E$5:$E$104,"&lt;"&amp;F74,$F$5:$F$104,"&gt;"&amp;E74,$K$5:$K$104,"&lt;&gt;Cancelada")&gt;Premissas!$B$8),"Conflito de agenda",IF(AND(K74&lt;&gt;"Concluída",K74&lt;&gt;"Cancelada",D74-TODAY()&lt;Premissas!$B$5),"Conferir antecedência","Conferido")))))))</f>
        <v/>
      </c>
    </row>
    <row r="75">
      <c r="A75" s="15" t="n"/>
      <c r="B75" s="16" t="n"/>
      <c r="C75" s="15" t="n"/>
      <c r="D75" s="31" t="n"/>
      <c r="E75" s="32" t="n"/>
      <c r="F75" s="32" t="n"/>
      <c r="G75" s="15" t="n"/>
      <c r="H75" s="15" t="n"/>
      <c r="I75" s="33" t="n"/>
      <c r="J75" s="31" t="n"/>
      <c r="K75" s="16" t="n"/>
      <c r="L75" s="15" t="n"/>
      <c r="M75" s="20">
        <f>IF(COUNTA(A75:L75)=0,"",IF(OR(E75="",F75=""),"",IFERROR((F75-E75)*24,"")))</f>
        <v/>
      </c>
      <c r="N75" s="21">
        <f>IF(COUNTA(A75:L75)=0,"",IF(OR(A75="",B75="",C75="",D75="",E75="",F75="",G75="",H75="",K75=""),"Preencher dados essenciais",IF(F75&lt;=E75,"Conferir horários",IF(OR(E75&lt;Premissas!$B$6,F75&gt;Premissas!$B$7),"Fora do horário",IF(IFERROR((F75-E75)*24,0)&gt;Premissas!$B$4,"Duração acima do limite",IF(AND(K75&lt;&gt;"Cancelada",COUNTIFS($D$5:$D$104,D75,$G$5:$G$104,G75,$E$5:$E$104,"&lt;"&amp;F75,$F$5:$F$104,"&gt;"&amp;E75,$K$5:$K$104,"&lt;&gt;Cancelada")&gt;Premissas!$B$8),"Conflito de agenda",IF(AND(K75&lt;&gt;"Concluída",K75&lt;&gt;"Cancelada",D75-TODAY()&lt;Premissas!$B$5),"Conferir antecedência","Conferido")))))))</f>
        <v/>
      </c>
    </row>
    <row r="76">
      <c r="A76" s="15" t="n"/>
      <c r="B76" s="16" t="n"/>
      <c r="C76" s="15" t="n"/>
      <c r="D76" s="31" t="n"/>
      <c r="E76" s="32" t="n"/>
      <c r="F76" s="32" t="n"/>
      <c r="G76" s="15" t="n"/>
      <c r="H76" s="15" t="n"/>
      <c r="I76" s="33" t="n"/>
      <c r="J76" s="31" t="n"/>
      <c r="K76" s="16" t="n"/>
      <c r="L76" s="15" t="n"/>
      <c r="M76" s="22">
        <f>IF(COUNTA(A76:L76)=0,"",IF(OR(E76="",F76=""),"",IFERROR((F76-E76)*24,"")))</f>
        <v/>
      </c>
      <c r="N76" s="23">
        <f>IF(COUNTA(A76:L76)=0,"",IF(OR(A76="",B76="",C76="",D76="",E76="",F76="",G76="",H76="",K76=""),"Preencher dados essenciais",IF(F76&lt;=E76,"Conferir horários",IF(OR(E76&lt;Premissas!$B$6,F76&gt;Premissas!$B$7),"Fora do horário",IF(IFERROR((F76-E76)*24,0)&gt;Premissas!$B$4,"Duração acima do limite",IF(AND(K76&lt;&gt;"Cancelada",COUNTIFS($D$5:$D$104,D76,$G$5:$G$104,G76,$E$5:$E$104,"&lt;"&amp;F76,$F$5:$F$104,"&gt;"&amp;E76,$K$5:$K$104,"&lt;&gt;Cancelada")&gt;Premissas!$B$8),"Conflito de agenda",IF(AND(K76&lt;&gt;"Concluída",K76&lt;&gt;"Cancelada",D76-TODAY()&lt;Premissas!$B$5),"Conferir antecedência","Conferido")))))))</f>
        <v/>
      </c>
    </row>
    <row r="77">
      <c r="A77" s="15" t="n"/>
      <c r="B77" s="16" t="n"/>
      <c r="C77" s="15" t="n"/>
      <c r="D77" s="31" t="n"/>
      <c r="E77" s="32" t="n"/>
      <c r="F77" s="32" t="n"/>
      <c r="G77" s="15" t="n"/>
      <c r="H77" s="15" t="n"/>
      <c r="I77" s="33" t="n"/>
      <c r="J77" s="31" t="n"/>
      <c r="K77" s="16" t="n"/>
      <c r="L77" s="15" t="n"/>
      <c r="M77" s="20">
        <f>IF(COUNTA(A77:L77)=0,"",IF(OR(E77="",F77=""),"",IFERROR((F77-E77)*24,"")))</f>
        <v/>
      </c>
      <c r="N77" s="21">
        <f>IF(COUNTA(A77:L77)=0,"",IF(OR(A77="",B77="",C77="",D77="",E77="",F77="",G77="",H77="",K77=""),"Preencher dados essenciais",IF(F77&lt;=E77,"Conferir horários",IF(OR(E77&lt;Premissas!$B$6,F77&gt;Premissas!$B$7),"Fora do horário",IF(IFERROR((F77-E77)*24,0)&gt;Premissas!$B$4,"Duração acima do limite",IF(AND(K77&lt;&gt;"Cancelada",COUNTIFS($D$5:$D$104,D77,$G$5:$G$104,G77,$E$5:$E$104,"&lt;"&amp;F77,$F$5:$F$104,"&gt;"&amp;E77,$K$5:$K$104,"&lt;&gt;Cancelada")&gt;Premissas!$B$8),"Conflito de agenda",IF(AND(K77&lt;&gt;"Concluída",K77&lt;&gt;"Cancelada",D77-TODAY()&lt;Premissas!$B$5),"Conferir antecedência","Conferido")))))))</f>
        <v/>
      </c>
    </row>
    <row r="78">
      <c r="A78" s="15" t="n"/>
      <c r="B78" s="16" t="n"/>
      <c r="C78" s="15" t="n"/>
      <c r="D78" s="31" t="n"/>
      <c r="E78" s="32" t="n"/>
      <c r="F78" s="32" t="n"/>
      <c r="G78" s="15" t="n"/>
      <c r="H78" s="15" t="n"/>
      <c r="I78" s="33" t="n"/>
      <c r="J78" s="31" t="n"/>
      <c r="K78" s="16" t="n"/>
      <c r="L78" s="15" t="n"/>
      <c r="M78" s="22">
        <f>IF(COUNTA(A78:L78)=0,"",IF(OR(E78="",F78=""),"",IFERROR((F78-E78)*24,"")))</f>
        <v/>
      </c>
      <c r="N78" s="23">
        <f>IF(COUNTA(A78:L78)=0,"",IF(OR(A78="",B78="",C78="",D78="",E78="",F78="",G78="",H78="",K78=""),"Preencher dados essenciais",IF(F78&lt;=E78,"Conferir horários",IF(OR(E78&lt;Premissas!$B$6,F78&gt;Premissas!$B$7),"Fora do horário",IF(IFERROR((F78-E78)*24,0)&gt;Premissas!$B$4,"Duração acima do limite",IF(AND(K78&lt;&gt;"Cancelada",COUNTIFS($D$5:$D$104,D78,$G$5:$G$104,G78,$E$5:$E$104,"&lt;"&amp;F78,$F$5:$F$104,"&gt;"&amp;E78,$K$5:$K$104,"&lt;&gt;Cancelada")&gt;Premissas!$B$8),"Conflito de agenda",IF(AND(K78&lt;&gt;"Concluída",K78&lt;&gt;"Cancelada",D78-TODAY()&lt;Premissas!$B$5),"Conferir antecedência","Conferido")))))))</f>
        <v/>
      </c>
    </row>
    <row r="79">
      <c r="A79" s="15" t="n"/>
      <c r="B79" s="16" t="n"/>
      <c r="C79" s="15" t="n"/>
      <c r="D79" s="31" t="n"/>
      <c r="E79" s="32" t="n"/>
      <c r="F79" s="32" t="n"/>
      <c r="G79" s="15" t="n"/>
      <c r="H79" s="15" t="n"/>
      <c r="I79" s="33" t="n"/>
      <c r="J79" s="31" t="n"/>
      <c r="K79" s="16" t="n"/>
      <c r="L79" s="15" t="n"/>
      <c r="M79" s="20">
        <f>IF(COUNTA(A79:L79)=0,"",IF(OR(E79="",F79=""),"",IFERROR((F79-E79)*24,"")))</f>
        <v/>
      </c>
      <c r="N79" s="21">
        <f>IF(COUNTA(A79:L79)=0,"",IF(OR(A79="",B79="",C79="",D79="",E79="",F79="",G79="",H79="",K79=""),"Preencher dados essenciais",IF(F79&lt;=E79,"Conferir horários",IF(OR(E79&lt;Premissas!$B$6,F79&gt;Premissas!$B$7),"Fora do horário",IF(IFERROR((F79-E79)*24,0)&gt;Premissas!$B$4,"Duração acima do limite",IF(AND(K79&lt;&gt;"Cancelada",COUNTIFS($D$5:$D$104,D79,$G$5:$G$104,G79,$E$5:$E$104,"&lt;"&amp;F79,$F$5:$F$104,"&gt;"&amp;E79,$K$5:$K$104,"&lt;&gt;Cancelada")&gt;Premissas!$B$8),"Conflito de agenda",IF(AND(K79&lt;&gt;"Concluída",K79&lt;&gt;"Cancelada",D79-TODAY()&lt;Premissas!$B$5),"Conferir antecedência","Conferido")))))))</f>
        <v/>
      </c>
    </row>
    <row r="80">
      <c r="A80" s="15" t="n"/>
      <c r="B80" s="16" t="n"/>
      <c r="C80" s="15" t="n"/>
      <c r="D80" s="31" t="n"/>
      <c r="E80" s="32" t="n"/>
      <c r="F80" s="32" t="n"/>
      <c r="G80" s="15" t="n"/>
      <c r="H80" s="15" t="n"/>
      <c r="I80" s="33" t="n"/>
      <c r="J80" s="31" t="n"/>
      <c r="K80" s="16" t="n"/>
      <c r="L80" s="15" t="n"/>
      <c r="M80" s="22">
        <f>IF(COUNTA(A80:L80)=0,"",IF(OR(E80="",F80=""),"",IFERROR((F80-E80)*24,"")))</f>
        <v/>
      </c>
      <c r="N80" s="23">
        <f>IF(COUNTA(A80:L80)=0,"",IF(OR(A80="",B80="",C80="",D80="",E80="",F80="",G80="",H80="",K80=""),"Preencher dados essenciais",IF(F80&lt;=E80,"Conferir horários",IF(OR(E80&lt;Premissas!$B$6,F80&gt;Premissas!$B$7),"Fora do horário",IF(IFERROR((F80-E80)*24,0)&gt;Premissas!$B$4,"Duração acima do limite",IF(AND(K80&lt;&gt;"Cancelada",COUNTIFS($D$5:$D$104,D80,$G$5:$G$104,G80,$E$5:$E$104,"&lt;"&amp;F80,$F$5:$F$104,"&gt;"&amp;E80,$K$5:$K$104,"&lt;&gt;Cancelada")&gt;Premissas!$B$8),"Conflito de agenda",IF(AND(K80&lt;&gt;"Concluída",K80&lt;&gt;"Cancelada",D80-TODAY()&lt;Premissas!$B$5),"Conferir antecedência","Conferido")))))))</f>
        <v/>
      </c>
    </row>
    <row r="81">
      <c r="A81" s="15" t="n"/>
      <c r="B81" s="16" t="n"/>
      <c r="C81" s="15" t="n"/>
      <c r="D81" s="31" t="n"/>
      <c r="E81" s="32" t="n"/>
      <c r="F81" s="32" t="n"/>
      <c r="G81" s="15" t="n"/>
      <c r="H81" s="15" t="n"/>
      <c r="I81" s="33" t="n"/>
      <c r="J81" s="31" t="n"/>
      <c r="K81" s="16" t="n"/>
      <c r="L81" s="15" t="n"/>
      <c r="M81" s="20">
        <f>IF(COUNTA(A81:L81)=0,"",IF(OR(E81="",F81=""),"",IFERROR((F81-E81)*24,"")))</f>
        <v/>
      </c>
      <c r="N81" s="21">
        <f>IF(COUNTA(A81:L81)=0,"",IF(OR(A81="",B81="",C81="",D81="",E81="",F81="",G81="",H81="",K81=""),"Preencher dados essenciais",IF(F81&lt;=E81,"Conferir horários",IF(OR(E81&lt;Premissas!$B$6,F81&gt;Premissas!$B$7),"Fora do horário",IF(IFERROR((F81-E81)*24,0)&gt;Premissas!$B$4,"Duração acima do limite",IF(AND(K81&lt;&gt;"Cancelada",COUNTIFS($D$5:$D$104,D81,$G$5:$G$104,G81,$E$5:$E$104,"&lt;"&amp;F81,$F$5:$F$104,"&gt;"&amp;E81,$K$5:$K$104,"&lt;&gt;Cancelada")&gt;Premissas!$B$8),"Conflito de agenda",IF(AND(K81&lt;&gt;"Concluída",K81&lt;&gt;"Cancelada",D81-TODAY()&lt;Premissas!$B$5),"Conferir antecedência","Conferido")))))))</f>
        <v/>
      </c>
    </row>
    <row r="82">
      <c r="A82" s="15" t="n"/>
      <c r="B82" s="16" t="n"/>
      <c r="C82" s="15" t="n"/>
      <c r="D82" s="31" t="n"/>
      <c r="E82" s="32" t="n"/>
      <c r="F82" s="32" t="n"/>
      <c r="G82" s="15" t="n"/>
      <c r="H82" s="15" t="n"/>
      <c r="I82" s="33" t="n"/>
      <c r="J82" s="31" t="n"/>
      <c r="K82" s="16" t="n"/>
      <c r="L82" s="15" t="n"/>
      <c r="M82" s="22">
        <f>IF(COUNTA(A82:L82)=0,"",IF(OR(E82="",F82=""),"",IFERROR((F82-E82)*24,"")))</f>
        <v/>
      </c>
      <c r="N82" s="23">
        <f>IF(COUNTA(A82:L82)=0,"",IF(OR(A82="",B82="",C82="",D82="",E82="",F82="",G82="",H82="",K82=""),"Preencher dados essenciais",IF(F82&lt;=E82,"Conferir horários",IF(OR(E82&lt;Premissas!$B$6,F82&gt;Premissas!$B$7),"Fora do horário",IF(IFERROR((F82-E82)*24,0)&gt;Premissas!$B$4,"Duração acima do limite",IF(AND(K82&lt;&gt;"Cancelada",COUNTIFS($D$5:$D$104,D82,$G$5:$G$104,G82,$E$5:$E$104,"&lt;"&amp;F82,$F$5:$F$104,"&gt;"&amp;E82,$K$5:$K$104,"&lt;&gt;Cancelada")&gt;Premissas!$B$8),"Conflito de agenda",IF(AND(K82&lt;&gt;"Concluída",K82&lt;&gt;"Cancelada",D82-TODAY()&lt;Premissas!$B$5),"Conferir antecedência","Conferido")))))))</f>
        <v/>
      </c>
    </row>
    <row r="83">
      <c r="A83" s="15" t="n"/>
      <c r="B83" s="16" t="n"/>
      <c r="C83" s="15" t="n"/>
      <c r="D83" s="31" t="n"/>
      <c r="E83" s="32" t="n"/>
      <c r="F83" s="32" t="n"/>
      <c r="G83" s="15" t="n"/>
      <c r="H83" s="15" t="n"/>
      <c r="I83" s="33" t="n"/>
      <c r="J83" s="31" t="n"/>
      <c r="K83" s="16" t="n"/>
      <c r="L83" s="15" t="n"/>
      <c r="M83" s="20">
        <f>IF(COUNTA(A83:L83)=0,"",IF(OR(E83="",F83=""),"",IFERROR((F83-E83)*24,"")))</f>
        <v/>
      </c>
      <c r="N83" s="21">
        <f>IF(COUNTA(A83:L83)=0,"",IF(OR(A83="",B83="",C83="",D83="",E83="",F83="",G83="",H83="",K83=""),"Preencher dados essenciais",IF(F83&lt;=E83,"Conferir horários",IF(OR(E83&lt;Premissas!$B$6,F83&gt;Premissas!$B$7),"Fora do horário",IF(IFERROR((F83-E83)*24,0)&gt;Premissas!$B$4,"Duração acima do limite",IF(AND(K83&lt;&gt;"Cancelada",COUNTIFS($D$5:$D$104,D83,$G$5:$G$104,G83,$E$5:$E$104,"&lt;"&amp;F83,$F$5:$F$104,"&gt;"&amp;E83,$K$5:$K$104,"&lt;&gt;Cancelada")&gt;Premissas!$B$8),"Conflito de agenda",IF(AND(K83&lt;&gt;"Concluída",K83&lt;&gt;"Cancelada",D83-TODAY()&lt;Premissas!$B$5),"Conferir antecedência","Conferido")))))))</f>
        <v/>
      </c>
    </row>
    <row r="84">
      <c r="A84" s="15" t="n"/>
      <c r="B84" s="16" t="n"/>
      <c r="C84" s="15" t="n"/>
      <c r="D84" s="31" t="n"/>
      <c r="E84" s="32" t="n"/>
      <c r="F84" s="32" t="n"/>
      <c r="G84" s="15" t="n"/>
      <c r="H84" s="15" t="n"/>
      <c r="I84" s="33" t="n"/>
      <c r="J84" s="31" t="n"/>
      <c r="K84" s="16" t="n"/>
      <c r="L84" s="15" t="n"/>
      <c r="M84" s="22">
        <f>IF(COUNTA(A84:L84)=0,"",IF(OR(E84="",F84=""),"",IFERROR((F84-E84)*24,"")))</f>
        <v/>
      </c>
      <c r="N84" s="23">
        <f>IF(COUNTA(A84:L84)=0,"",IF(OR(A84="",B84="",C84="",D84="",E84="",F84="",G84="",H84="",K84=""),"Preencher dados essenciais",IF(F84&lt;=E84,"Conferir horários",IF(OR(E84&lt;Premissas!$B$6,F84&gt;Premissas!$B$7),"Fora do horário",IF(IFERROR((F84-E84)*24,0)&gt;Premissas!$B$4,"Duração acima do limite",IF(AND(K84&lt;&gt;"Cancelada",COUNTIFS($D$5:$D$104,D84,$G$5:$G$104,G84,$E$5:$E$104,"&lt;"&amp;F84,$F$5:$F$104,"&gt;"&amp;E84,$K$5:$K$104,"&lt;&gt;Cancelada")&gt;Premissas!$B$8),"Conflito de agenda",IF(AND(K84&lt;&gt;"Concluída",K84&lt;&gt;"Cancelada",D84-TODAY()&lt;Premissas!$B$5),"Conferir antecedência","Conferido")))))))</f>
        <v/>
      </c>
    </row>
    <row r="85">
      <c r="A85" s="15" t="n"/>
      <c r="B85" s="16" t="n"/>
      <c r="C85" s="15" t="n"/>
      <c r="D85" s="31" t="n"/>
      <c r="E85" s="32" t="n"/>
      <c r="F85" s="32" t="n"/>
      <c r="G85" s="15" t="n"/>
      <c r="H85" s="15" t="n"/>
      <c r="I85" s="33" t="n"/>
      <c r="J85" s="31" t="n"/>
      <c r="K85" s="16" t="n"/>
      <c r="L85" s="15" t="n"/>
      <c r="M85" s="20">
        <f>IF(COUNTA(A85:L85)=0,"",IF(OR(E85="",F85=""),"",IFERROR((F85-E85)*24,"")))</f>
        <v/>
      </c>
      <c r="N85" s="21">
        <f>IF(COUNTA(A85:L85)=0,"",IF(OR(A85="",B85="",C85="",D85="",E85="",F85="",G85="",H85="",K85=""),"Preencher dados essenciais",IF(F85&lt;=E85,"Conferir horários",IF(OR(E85&lt;Premissas!$B$6,F85&gt;Premissas!$B$7),"Fora do horário",IF(IFERROR((F85-E85)*24,0)&gt;Premissas!$B$4,"Duração acima do limite",IF(AND(K85&lt;&gt;"Cancelada",COUNTIFS($D$5:$D$104,D85,$G$5:$G$104,G85,$E$5:$E$104,"&lt;"&amp;F85,$F$5:$F$104,"&gt;"&amp;E85,$K$5:$K$104,"&lt;&gt;Cancelada")&gt;Premissas!$B$8),"Conflito de agenda",IF(AND(K85&lt;&gt;"Concluída",K85&lt;&gt;"Cancelada",D85-TODAY()&lt;Premissas!$B$5),"Conferir antecedência","Conferido")))))))</f>
        <v/>
      </c>
    </row>
    <row r="86">
      <c r="A86" s="15" t="n"/>
      <c r="B86" s="16" t="n"/>
      <c r="C86" s="15" t="n"/>
      <c r="D86" s="31" t="n"/>
      <c r="E86" s="32" t="n"/>
      <c r="F86" s="32" t="n"/>
      <c r="G86" s="15" t="n"/>
      <c r="H86" s="15" t="n"/>
      <c r="I86" s="33" t="n"/>
      <c r="J86" s="31" t="n"/>
      <c r="K86" s="16" t="n"/>
      <c r="L86" s="15" t="n"/>
      <c r="M86" s="22">
        <f>IF(COUNTA(A86:L86)=0,"",IF(OR(E86="",F86=""),"",IFERROR((F86-E86)*24,"")))</f>
        <v/>
      </c>
      <c r="N86" s="23">
        <f>IF(COUNTA(A86:L86)=0,"",IF(OR(A86="",B86="",C86="",D86="",E86="",F86="",G86="",H86="",K86=""),"Preencher dados essenciais",IF(F86&lt;=E86,"Conferir horários",IF(OR(E86&lt;Premissas!$B$6,F86&gt;Premissas!$B$7),"Fora do horário",IF(IFERROR((F86-E86)*24,0)&gt;Premissas!$B$4,"Duração acima do limite",IF(AND(K86&lt;&gt;"Cancelada",COUNTIFS($D$5:$D$104,D86,$G$5:$G$104,G86,$E$5:$E$104,"&lt;"&amp;F86,$F$5:$F$104,"&gt;"&amp;E86,$K$5:$K$104,"&lt;&gt;Cancelada")&gt;Premissas!$B$8),"Conflito de agenda",IF(AND(K86&lt;&gt;"Concluída",K86&lt;&gt;"Cancelada",D86-TODAY()&lt;Premissas!$B$5),"Conferir antecedência","Conferido")))))))</f>
        <v/>
      </c>
    </row>
    <row r="87">
      <c r="A87" s="15" t="n"/>
      <c r="B87" s="16" t="n"/>
      <c r="C87" s="15" t="n"/>
      <c r="D87" s="31" t="n"/>
      <c r="E87" s="32" t="n"/>
      <c r="F87" s="32" t="n"/>
      <c r="G87" s="15" t="n"/>
      <c r="H87" s="15" t="n"/>
      <c r="I87" s="33" t="n"/>
      <c r="J87" s="31" t="n"/>
      <c r="K87" s="16" t="n"/>
      <c r="L87" s="15" t="n"/>
      <c r="M87" s="20">
        <f>IF(COUNTA(A87:L87)=0,"",IF(OR(E87="",F87=""),"",IFERROR((F87-E87)*24,"")))</f>
        <v/>
      </c>
      <c r="N87" s="21">
        <f>IF(COUNTA(A87:L87)=0,"",IF(OR(A87="",B87="",C87="",D87="",E87="",F87="",G87="",H87="",K87=""),"Preencher dados essenciais",IF(F87&lt;=E87,"Conferir horários",IF(OR(E87&lt;Premissas!$B$6,F87&gt;Premissas!$B$7),"Fora do horário",IF(IFERROR((F87-E87)*24,0)&gt;Premissas!$B$4,"Duração acima do limite",IF(AND(K87&lt;&gt;"Cancelada",COUNTIFS($D$5:$D$104,D87,$G$5:$G$104,G87,$E$5:$E$104,"&lt;"&amp;F87,$F$5:$F$104,"&gt;"&amp;E87,$K$5:$K$104,"&lt;&gt;Cancelada")&gt;Premissas!$B$8),"Conflito de agenda",IF(AND(K87&lt;&gt;"Concluída",K87&lt;&gt;"Cancelada",D87-TODAY()&lt;Premissas!$B$5),"Conferir antecedência","Conferido")))))))</f>
        <v/>
      </c>
    </row>
    <row r="88">
      <c r="A88" s="15" t="n"/>
      <c r="B88" s="16" t="n"/>
      <c r="C88" s="15" t="n"/>
      <c r="D88" s="31" t="n"/>
      <c r="E88" s="32" t="n"/>
      <c r="F88" s="32" t="n"/>
      <c r="G88" s="15" t="n"/>
      <c r="H88" s="15" t="n"/>
      <c r="I88" s="33" t="n"/>
      <c r="J88" s="31" t="n"/>
      <c r="K88" s="16" t="n"/>
      <c r="L88" s="15" t="n"/>
      <c r="M88" s="22">
        <f>IF(COUNTA(A88:L88)=0,"",IF(OR(E88="",F88=""),"",IFERROR((F88-E88)*24,"")))</f>
        <v/>
      </c>
      <c r="N88" s="23">
        <f>IF(COUNTA(A88:L88)=0,"",IF(OR(A88="",B88="",C88="",D88="",E88="",F88="",G88="",H88="",K88=""),"Preencher dados essenciais",IF(F88&lt;=E88,"Conferir horários",IF(OR(E88&lt;Premissas!$B$6,F88&gt;Premissas!$B$7),"Fora do horário",IF(IFERROR((F88-E88)*24,0)&gt;Premissas!$B$4,"Duração acima do limite",IF(AND(K88&lt;&gt;"Cancelada",COUNTIFS($D$5:$D$104,D88,$G$5:$G$104,G88,$E$5:$E$104,"&lt;"&amp;F88,$F$5:$F$104,"&gt;"&amp;E88,$K$5:$K$104,"&lt;&gt;Cancelada")&gt;Premissas!$B$8),"Conflito de agenda",IF(AND(K88&lt;&gt;"Concluída",K88&lt;&gt;"Cancelada",D88-TODAY()&lt;Premissas!$B$5),"Conferir antecedência","Conferido")))))))</f>
        <v/>
      </c>
    </row>
    <row r="89">
      <c r="A89" s="15" t="n"/>
      <c r="B89" s="16" t="n"/>
      <c r="C89" s="15" t="n"/>
      <c r="D89" s="31" t="n"/>
      <c r="E89" s="32" t="n"/>
      <c r="F89" s="32" t="n"/>
      <c r="G89" s="15" t="n"/>
      <c r="H89" s="15" t="n"/>
      <c r="I89" s="33" t="n"/>
      <c r="J89" s="31" t="n"/>
      <c r="K89" s="16" t="n"/>
      <c r="L89" s="15" t="n"/>
      <c r="M89" s="20">
        <f>IF(COUNTA(A89:L89)=0,"",IF(OR(E89="",F89=""),"",IFERROR((F89-E89)*24,"")))</f>
        <v/>
      </c>
      <c r="N89" s="21">
        <f>IF(COUNTA(A89:L89)=0,"",IF(OR(A89="",B89="",C89="",D89="",E89="",F89="",G89="",H89="",K89=""),"Preencher dados essenciais",IF(F89&lt;=E89,"Conferir horários",IF(OR(E89&lt;Premissas!$B$6,F89&gt;Premissas!$B$7),"Fora do horário",IF(IFERROR((F89-E89)*24,0)&gt;Premissas!$B$4,"Duração acima do limite",IF(AND(K89&lt;&gt;"Cancelada",COUNTIFS($D$5:$D$104,D89,$G$5:$G$104,G89,$E$5:$E$104,"&lt;"&amp;F89,$F$5:$F$104,"&gt;"&amp;E89,$K$5:$K$104,"&lt;&gt;Cancelada")&gt;Premissas!$B$8),"Conflito de agenda",IF(AND(K89&lt;&gt;"Concluída",K89&lt;&gt;"Cancelada",D89-TODAY()&lt;Premissas!$B$5),"Conferir antecedência","Conferido")))))))</f>
        <v/>
      </c>
    </row>
    <row r="90">
      <c r="A90" s="15" t="n"/>
      <c r="B90" s="16" t="n"/>
      <c r="C90" s="15" t="n"/>
      <c r="D90" s="31" t="n"/>
      <c r="E90" s="32" t="n"/>
      <c r="F90" s="32" t="n"/>
      <c r="G90" s="15" t="n"/>
      <c r="H90" s="15" t="n"/>
      <c r="I90" s="33" t="n"/>
      <c r="J90" s="31" t="n"/>
      <c r="K90" s="16" t="n"/>
      <c r="L90" s="15" t="n"/>
      <c r="M90" s="22">
        <f>IF(COUNTA(A90:L90)=0,"",IF(OR(E90="",F90=""),"",IFERROR((F90-E90)*24,"")))</f>
        <v/>
      </c>
      <c r="N90" s="23">
        <f>IF(COUNTA(A90:L90)=0,"",IF(OR(A90="",B90="",C90="",D90="",E90="",F90="",G90="",H90="",K90=""),"Preencher dados essenciais",IF(F90&lt;=E90,"Conferir horários",IF(OR(E90&lt;Premissas!$B$6,F90&gt;Premissas!$B$7),"Fora do horário",IF(IFERROR((F90-E90)*24,0)&gt;Premissas!$B$4,"Duração acima do limite",IF(AND(K90&lt;&gt;"Cancelada",COUNTIFS($D$5:$D$104,D90,$G$5:$G$104,G90,$E$5:$E$104,"&lt;"&amp;F90,$F$5:$F$104,"&gt;"&amp;E90,$K$5:$K$104,"&lt;&gt;Cancelada")&gt;Premissas!$B$8),"Conflito de agenda",IF(AND(K90&lt;&gt;"Concluída",K90&lt;&gt;"Cancelada",D90-TODAY()&lt;Premissas!$B$5),"Conferir antecedência","Conferido")))))))</f>
        <v/>
      </c>
    </row>
    <row r="91">
      <c r="A91" s="15" t="n"/>
      <c r="B91" s="16" t="n"/>
      <c r="C91" s="15" t="n"/>
      <c r="D91" s="31" t="n"/>
      <c r="E91" s="32" t="n"/>
      <c r="F91" s="32" t="n"/>
      <c r="G91" s="15" t="n"/>
      <c r="H91" s="15" t="n"/>
      <c r="I91" s="33" t="n"/>
      <c r="J91" s="31" t="n"/>
      <c r="K91" s="16" t="n"/>
      <c r="L91" s="15" t="n"/>
      <c r="M91" s="20">
        <f>IF(COUNTA(A91:L91)=0,"",IF(OR(E91="",F91=""),"",IFERROR((F91-E91)*24,"")))</f>
        <v/>
      </c>
      <c r="N91" s="21">
        <f>IF(COUNTA(A91:L91)=0,"",IF(OR(A91="",B91="",C91="",D91="",E91="",F91="",G91="",H91="",K91=""),"Preencher dados essenciais",IF(F91&lt;=E91,"Conferir horários",IF(OR(E91&lt;Premissas!$B$6,F91&gt;Premissas!$B$7),"Fora do horário",IF(IFERROR((F91-E91)*24,0)&gt;Premissas!$B$4,"Duração acima do limite",IF(AND(K91&lt;&gt;"Cancelada",COUNTIFS($D$5:$D$104,D91,$G$5:$G$104,G91,$E$5:$E$104,"&lt;"&amp;F91,$F$5:$F$104,"&gt;"&amp;E91,$K$5:$K$104,"&lt;&gt;Cancelada")&gt;Premissas!$B$8),"Conflito de agenda",IF(AND(K91&lt;&gt;"Concluída",K91&lt;&gt;"Cancelada",D91-TODAY()&lt;Premissas!$B$5),"Conferir antecedência","Conferido")))))))</f>
        <v/>
      </c>
    </row>
    <row r="92">
      <c r="A92" s="15" t="n"/>
      <c r="B92" s="16" t="n"/>
      <c r="C92" s="15" t="n"/>
      <c r="D92" s="31" t="n"/>
      <c r="E92" s="32" t="n"/>
      <c r="F92" s="32" t="n"/>
      <c r="G92" s="15" t="n"/>
      <c r="H92" s="15" t="n"/>
      <c r="I92" s="33" t="n"/>
      <c r="J92" s="31" t="n"/>
      <c r="K92" s="16" t="n"/>
      <c r="L92" s="15" t="n"/>
      <c r="M92" s="22">
        <f>IF(COUNTA(A92:L92)=0,"",IF(OR(E92="",F92=""),"",IFERROR((F92-E92)*24,"")))</f>
        <v/>
      </c>
      <c r="N92" s="23">
        <f>IF(COUNTA(A92:L92)=0,"",IF(OR(A92="",B92="",C92="",D92="",E92="",F92="",G92="",H92="",K92=""),"Preencher dados essenciais",IF(F92&lt;=E92,"Conferir horários",IF(OR(E92&lt;Premissas!$B$6,F92&gt;Premissas!$B$7),"Fora do horário",IF(IFERROR((F92-E92)*24,0)&gt;Premissas!$B$4,"Duração acima do limite",IF(AND(K92&lt;&gt;"Cancelada",COUNTIFS($D$5:$D$104,D92,$G$5:$G$104,G92,$E$5:$E$104,"&lt;"&amp;F92,$F$5:$F$104,"&gt;"&amp;E92,$K$5:$K$104,"&lt;&gt;Cancelada")&gt;Premissas!$B$8),"Conflito de agenda",IF(AND(K92&lt;&gt;"Concluída",K92&lt;&gt;"Cancelada",D92-TODAY()&lt;Premissas!$B$5),"Conferir antecedência","Conferido")))))))</f>
        <v/>
      </c>
    </row>
    <row r="93">
      <c r="A93" s="15" t="n"/>
      <c r="B93" s="16" t="n"/>
      <c r="C93" s="15" t="n"/>
      <c r="D93" s="31" t="n"/>
      <c r="E93" s="32" t="n"/>
      <c r="F93" s="32" t="n"/>
      <c r="G93" s="15" t="n"/>
      <c r="H93" s="15" t="n"/>
      <c r="I93" s="33" t="n"/>
      <c r="J93" s="31" t="n"/>
      <c r="K93" s="16" t="n"/>
      <c r="L93" s="15" t="n"/>
      <c r="M93" s="20">
        <f>IF(COUNTA(A93:L93)=0,"",IF(OR(E93="",F93=""),"",IFERROR((F93-E93)*24,"")))</f>
        <v/>
      </c>
      <c r="N93" s="21">
        <f>IF(COUNTA(A93:L93)=0,"",IF(OR(A93="",B93="",C93="",D93="",E93="",F93="",G93="",H93="",K93=""),"Preencher dados essenciais",IF(F93&lt;=E93,"Conferir horários",IF(OR(E93&lt;Premissas!$B$6,F93&gt;Premissas!$B$7),"Fora do horário",IF(IFERROR((F93-E93)*24,0)&gt;Premissas!$B$4,"Duração acima do limite",IF(AND(K93&lt;&gt;"Cancelada",COUNTIFS($D$5:$D$104,D93,$G$5:$G$104,G93,$E$5:$E$104,"&lt;"&amp;F93,$F$5:$F$104,"&gt;"&amp;E93,$K$5:$K$104,"&lt;&gt;Cancelada")&gt;Premissas!$B$8),"Conflito de agenda",IF(AND(K93&lt;&gt;"Concluída",K93&lt;&gt;"Cancelada",D93-TODAY()&lt;Premissas!$B$5),"Conferir antecedência","Conferido")))))))</f>
        <v/>
      </c>
    </row>
    <row r="94">
      <c r="A94" s="15" t="n"/>
      <c r="B94" s="16" t="n"/>
      <c r="C94" s="15" t="n"/>
      <c r="D94" s="31" t="n"/>
      <c r="E94" s="32" t="n"/>
      <c r="F94" s="32" t="n"/>
      <c r="G94" s="15" t="n"/>
      <c r="H94" s="15" t="n"/>
      <c r="I94" s="33" t="n"/>
      <c r="J94" s="31" t="n"/>
      <c r="K94" s="16" t="n"/>
      <c r="L94" s="15" t="n"/>
      <c r="M94" s="22">
        <f>IF(COUNTA(A94:L94)=0,"",IF(OR(E94="",F94=""),"",IFERROR((F94-E94)*24,"")))</f>
        <v/>
      </c>
      <c r="N94" s="23">
        <f>IF(COUNTA(A94:L94)=0,"",IF(OR(A94="",B94="",C94="",D94="",E94="",F94="",G94="",H94="",K94=""),"Preencher dados essenciais",IF(F94&lt;=E94,"Conferir horários",IF(OR(E94&lt;Premissas!$B$6,F94&gt;Premissas!$B$7),"Fora do horário",IF(IFERROR((F94-E94)*24,0)&gt;Premissas!$B$4,"Duração acima do limite",IF(AND(K94&lt;&gt;"Cancelada",COUNTIFS($D$5:$D$104,D94,$G$5:$G$104,G94,$E$5:$E$104,"&lt;"&amp;F94,$F$5:$F$104,"&gt;"&amp;E94,$K$5:$K$104,"&lt;&gt;Cancelada")&gt;Premissas!$B$8),"Conflito de agenda",IF(AND(K94&lt;&gt;"Concluída",K94&lt;&gt;"Cancelada",D94-TODAY()&lt;Premissas!$B$5),"Conferir antecedência","Conferido")))))))</f>
        <v/>
      </c>
    </row>
    <row r="95">
      <c r="A95" s="15" t="n"/>
      <c r="B95" s="16" t="n"/>
      <c r="C95" s="15" t="n"/>
      <c r="D95" s="31" t="n"/>
      <c r="E95" s="32" t="n"/>
      <c r="F95" s="32" t="n"/>
      <c r="G95" s="15" t="n"/>
      <c r="H95" s="15" t="n"/>
      <c r="I95" s="33" t="n"/>
      <c r="J95" s="31" t="n"/>
      <c r="K95" s="16" t="n"/>
      <c r="L95" s="15" t="n"/>
      <c r="M95" s="20">
        <f>IF(COUNTA(A95:L95)=0,"",IF(OR(E95="",F95=""),"",IFERROR((F95-E95)*24,"")))</f>
        <v/>
      </c>
      <c r="N95" s="21">
        <f>IF(COUNTA(A95:L95)=0,"",IF(OR(A95="",B95="",C95="",D95="",E95="",F95="",G95="",H95="",K95=""),"Preencher dados essenciais",IF(F95&lt;=E95,"Conferir horários",IF(OR(E95&lt;Premissas!$B$6,F95&gt;Premissas!$B$7),"Fora do horário",IF(IFERROR((F95-E95)*24,0)&gt;Premissas!$B$4,"Duração acima do limite",IF(AND(K95&lt;&gt;"Cancelada",COUNTIFS($D$5:$D$104,D95,$G$5:$G$104,G95,$E$5:$E$104,"&lt;"&amp;F95,$F$5:$F$104,"&gt;"&amp;E95,$K$5:$K$104,"&lt;&gt;Cancelada")&gt;Premissas!$B$8),"Conflito de agenda",IF(AND(K95&lt;&gt;"Concluída",K95&lt;&gt;"Cancelada",D95-TODAY()&lt;Premissas!$B$5),"Conferir antecedência","Conferido")))))))</f>
        <v/>
      </c>
    </row>
    <row r="96">
      <c r="A96" s="15" t="n"/>
      <c r="B96" s="16" t="n"/>
      <c r="C96" s="15" t="n"/>
      <c r="D96" s="31" t="n"/>
      <c r="E96" s="32" t="n"/>
      <c r="F96" s="32" t="n"/>
      <c r="G96" s="15" t="n"/>
      <c r="H96" s="15" t="n"/>
      <c r="I96" s="33" t="n"/>
      <c r="J96" s="31" t="n"/>
      <c r="K96" s="16" t="n"/>
      <c r="L96" s="15" t="n"/>
      <c r="M96" s="22">
        <f>IF(COUNTA(A96:L96)=0,"",IF(OR(E96="",F96=""),"",IFERROR((F96-E96)*24,"")))</f>
        <v/>
      </c>
      <c r="N96" s="23">
        <f>IF(COUNTA(A96:L96)=0,"",IF(OR(A96="",B96="",C96="",D96="",E96="",F96="",G96="",H96="",K96=""),"Preencher dados essenciais",IF(F96&lt;=E96,"Conferir horários",IF(OR(E96&lt;Premissas!$B$6,F96&gt;Premissas!$B$7),"Fora do horário",IF(IFERROR((F96-E96)*24,0)&gt;Premissas!$B$4,"Duração acima do limite",IF(AND(K96&lt;&gt;"Cancelada",COUNTIFS($D$5:$D$104,D96,$G$5:$G$104,G96,$E$5:$E$104,"&lt;"&amp;F96,$F$5:$F$104,"&gt;"&amp;E96,$K$5:$K$104,"&lt;&gt;Cancelada")&gt;Premissas!$B$8),"Conflito de agenda",IF(AND(K96&lt;&gt;"Concluída",K96&lt;&gt;"Cancelada",D96-TODAY()&lt;Premissas!$B$5),"Conferir antecedência","Conferido")))))))</f>
        <v/>
      </c>
    </row>
    <row r="97">
      <c r="A97" s="15" t="n"/>
      <c r="B97" s="16" t="n"/>
      <c r="C97" s="15" t="n"/>
      <c r="D97" s="31" t="n"/>
      <c r="E97" s="32" t="n"/>
      <c r="F97" s="32" t="n"/>
      <c r="G97" s="15" t="n"/>
      <c r="H97" s="15" t="n"/>
      <c r="I97" s="33" t="n"/>
      <c r="J97" s="31" t="n"/>
      <c r="K97" s="16" t="n"/>
      <c r="L97" s="15" t="n"/>
      <c r="M97" s="20">
        <f>IF(COUNTA(A97:L97)=0,"",IF(OR(E97="",F97=""),"",IFERROR((F97-E97)*24,"")))</f>
        <v/>
      </c>
      <c r="N97" s="21">
        <f>IF(COUNTA(A97:L97)=0,"",IF(OR(A97="",B97="",C97="",D97="",E97="",F97="",G97="",H97="",K97=""),"Preencher dados essenciais",IF(F97&lt;=E97,"Conferir horários",IF(OR(E97&lt;Premissas!$B$6,F97&gt;Premissas!$B$7),"Fora do horário",IF(IFERROR((F97-E97)*24,0)&gt;Premissas!$B$4,"Duração acima do limite",IF(AND(K97&lt;&gt;"Cancelada",COUNTIFS($D$5:$D$104,D97,$G$5:$G$104,G97,$E$5:$E$104,"&lt;"&amp;F97,$F$5:$F$104,"&gt;"&amp;E97,$K$5:$K$104,"&lt;&gt;Cancelada")&gt;Premissas!$B$8),"Conflito de agenda",IF(AND(K97&lt;&gt;"Concluída",K97&lt;&gt;"Cancelada",D97-TODAY()&lt;Premissas!$B$5),"Conferir antecedência","Conferido")))))))</f>
        <v/>
      </c>
    </row>
    <row r="98">
      <c r="A98" s="15" t="n"/>
      <c r="B98" s="16" t="n"/>
      <c r="C98" s="15" t="n"/>
      <c r="D98" s="31" t="n"/>
      <c r="E98" s="32" t="n"/>
      <c r="F98" s="32" t="n"/>
      <c r="G98" s="15" t="n"/>
      <c r="H98" s="15" t="n"/>
      <c r="I98" s="33" t="n"/>
      <c r="J98" s="31" t="n"/>
      <c r="K98" s="16" t="n"/>
      <c r="L98" s="15" t="n"/>
      <c r="M98" s="22">
        <f>IF(COUNTA(A98:L98)=0,"",IF(OR(E98="",F98=""),"",IFERROR((F98-E98)*24,"")))</f>
        <v/>
      </c>
      <c r="N98" s="23">
        <f>IF(COUNTA(A98:L98)=0,"",IF(OR(A98="",B98="",C98="",D98="",E98="",F98="",G98="",H98="",K98=""),"Preencher dados essenciais",IF(F98&lt;=E98,"Conferir horários",IF(OR(E98&lt;Premissas!$B$6,F98&gt;Premissas!$B$7),"Fora do horário",IF(IFERROR((F98-E98)*24,0)&gt;Premissas!$B$4,"Duração acima do limite",IF(AND(K98&lt;&gt;"Cancelada",COUNTIFS($D$5:$D$104,D98,$G$5:$G$104,G98,$E$5:$E$104,"&lt;"&amp;F98,$F$5:$F$104,"&gt;"&amp;E98,$K$5:$K$104,"&lt;&gt;Cancelada")&gt;Premissas!$B$8),"Conflito de agenda",IF(AND(K98&lt;&gt;"Concluída",K98&lt;&gt;"Cancelada",D98-TODAY()&lt;Premissas!$B$5),"Conferir antecedência","Conferido")))))))</f>
        <v/>
      </c>
    </row>
    <row r="99">
      <c r="A99" s="15" t="n"/>
      <c r="B99" s="16" t="n"/>
      <c r="C99" s="15" t="n"/>
      <c r="D99" s="31" t="n"/>
      <c r="E99" s="32" t="n"/>
      <c r="F99" s="32" t="n"/>
      <c r="G99" s="15" t="n"/>
      <c r="H99" s="15" t="n"/>
      <c r="I99" s="33" t="n"/>
      <c r="J99" s="31" t="n"/>
      <c r="K99" s="16" t="n"/>
      <c r="L99" s="15" t="n"/>
      <c r="M99" s="20">
        <f>IF(COUNTA(A99:L99)=0,"",IF(OR(E99="",F99=""),"",IFERROR((F99-E99)*24,"")))</f>
        <v/>
      </c>
      <c r="N99" s="21">
        <f>IF(COUNTA(A99:L99)=0,"",IF(OR(A99="",B99="",C99="",D99="",E99="",F99="",G99="",H99="",K99=""),"Preencher dados essenciais",IF(F99&lt;=E99,"Conferir horários",IF(OR(E99&lt;Premissas!$B$6,F99&gt;Premissas!$B$7),"Fora do horário",IF(IFERROR((F99-E99)*24,0)&gt;Premissas!$B$4,"Duração acima do limite",IF(AND(K99&lt;&gt;"Cancelada",COUNTIFS($D$5:$D$104,D99,$G$5:$G$104,G99,$E$5:$E$104,"&lt;"&amp;F99,$F$5:$F$104,"&gt;"&amp;E99,$K$5:$K$104,"&lt;&gt;Cancelada")&gt;Premissas!$B$8),"Conflito de agenda",IF(AND(K99&lt;&gt;"Concluída",K99&lt;&gt;"Cancelada",D99-TODAY()&lt;Premissas!$B$5),"Conferir antecedência","Conferido")))))))</f>
        <v/>
      </c>
    </row>
    <row r="100">
      <c r="A100" s="15" t="n"/>
      <c r="B100" s="16" t="n"/>
      <c r="C100" s="15" t="n"/>
      <c r="D100" s="31" t="n"/>
      <c r="E100" s="32" t="n"/>
      <c r="F100" s="32" t="n"/>
      <c r="G100" s="15" t="n"/>
      <c r="H100" s="15" t="n"/>
      <c r="I100" s="33" t="n"/>
      <c r="J100" s="31" t="n"/>
      <c r="K100" s="16" t="n"/>
      <c r="L100" s="15" t="n"/>
      <c r="M100" s="22">
        <f>IF(COUNTA(A100:L100)=0,"",IF(OR(E100="",F100=""),"",IFERROR((F100-E100)*24,"")))</f>
        <v/>
      </c>
      <c r="N100" s="23">
        <f>IF(COUNTA(A100:L100)=0,"",IF(OR(A100="",B100="",C100="",D100="",E100="",F100="",G100="",H100="",K100=""),"Preencher dados essenciais",IF(F100&lt;=E100,"Conferir horários",IF(OR(E100&lt;Premissas!$B$6,F100&gt;Premissas!$B$7),"Fora do horário",IF(IFERROR((F100-E100)*24,0)&gt;Premissas!$B$4,"Duração acima do limite",IF(AND(K100&lt;&gt;"Cancelada",COUNTIFS($D$5:$D$104,D100,$G$5:$G$104,G100,$E$5:$E$104,"&lt;"&amp;F100,$F$5:$F$104,"&gt;"&amp;E100,$K$5:$K$104,"&lt;&gt;Cancelada")&gt;Premissas!$B$8),"Conflito de agenda",IF(AND(K100&lt;&gt;"Concluída",K100&lt;&gt;"Cancelada",D100-TODAY()&lt;Premissas!$B$5),"Conferir antecedência","Conferido")))))))</f>
        <v/>
      </c>
    </row>
    <row r="101">
      <c r="A101" s="15" t="n"/>
      <c r="B101" s="16" t="n"/>
      <c r="C101" s="15" t="n"/>
      <c r="D101" s="31" t="n"/>
      <c r="E101" s="32" t="n"/>
      <c r="F101" s="32" t="n"/>
      <c r="G101" s="15" t="n"/>
      <c r="H101" s="15" t="n"/>
      <c r="I101" s="33" t="n"/>
      <c r="J101" s="31" t="n"/>
      <c r="K101" s="16" t="n"/>
      <c r="L101" s="15" t="n"/>
      <c r="M101" s="20">
        <f>IF(COUNTA(A101:L101)=0,"",IF(OR(E101="",F101=""),"",IFERROR((F101-E101)*24,"")))</f>
        <v/>
      </c>
      <c r="N101" s="21">
        <f>IF(COUNTA(A101:L101)=0,"",IF(OR(A101="",B101="",C101="",D101="",E101="",F101="",G101="",H101="",K101=""),"Preencher dados essenciais",IF(F101&lt;=E101,"Conferir horários",IF(OR(E101&lt;Premissas!$B$6,F101&gt;Premissas!$B$7),"Fora do horário",IF(IFERROR((F101-E101)*24,0)&gt;Premissas!$B$4,"Duração acima do limite",IF(AND(K101&lt;&gt;"Cancelada",COUNTIFS($D$5:$D$104,D101,$G$5:$G$104,G101,$E$5:$E$104,"&lt;"&amp;F101,$F$5:$F$104,"&gt;"&amp;E101,$K$5:$K$104,"&lt;&gt;Cancelada")&gt;Premissas!$B$8),"Conflito de agenda",IF(AND(K101&lt;&gt;"Concluída",K101&lt;&gt;"Cancelada",D101-TODAY()&lt;Premissas!$B$5),"Conferir antecedência","Conferido")))))))</f>
        <v/>
      </c>
    </row>
    <row r="102">
      <c r="A102" s="15" t="n"/>
      <c r="B102" s="16" t="n"/>
      <c r="C102" s="15" t="n"/>
      <c r="D102" s="31" t="n"/>
      <c r="E102" s="32" t="n"/>
      <c r="F102" s="32" t="n"/>
      <c r="G102" s="15" t="n"/>
      <c r="H102" s="15" t="n"/>
      <c r="I102" s="33" t="n"/>
      <c r="J102" s="31" t="n"/>
      <c r="K102" s="16" t="n"/>
      <c r="L102" s="15" t="n"/>
      <c r="M102" s="22">
        <f>IF(COUNTA(A102:L102)=0,"",IF(OR(E102="",F102=""),"",IFERROR((F102-E102)*24,"")))</f>
        <v/>
      </c>
      <c r="N102" s="23">
        <f>IF(COUNTA(A102:L102)=0,"",IF(OR(A102="",B102="",C102="",D102="",E102="",F102="",G102="",H102="",K102=""),"Preencher dados essenciais",IF(F102&lt;=E102,"Conferir horários",IF(OR(E102&lt;Premissas!$B$6,F102&gt;Premissas!$B$7),"Fora do horário",IF(IFERROR((F102-E102)*24,0)&gt;Premissas!$B$4,"Duração acima do limite",IF(AND(K102&lt;&gt;"Cancelada",COUNTIFS($D$5:$D$104,D102,$G$5:$G$104,G102,$E$5:$E$104,"&lt;"&amp;F102,$F$5:$F$104,"&gt;"&amp;E102,$K$5:$K$104,"&lt;&gt;Cancelada")&gt;Premissas!$B$8),"Conflito de agenda",IF(AND(K102&lt;&gt;"Concluída",K102&lt;&gt;"Cancelada",D102-TODAY()&lt;Premissas!$B$5),"Conferir antecedência","Conferido")))))))</f>
        <v/>
      </c>
    </row>
    <row r="103">
      <c r="A103" s="15" t="n"/>
      <c r="B103" s="16" t="n"/>
      <c r="C103" s="15" t="n"/>
      <c r="D103" s="31" t="n"/>
      <c r="E103" s="32" t="n"/>
      <c r="F103" s="32" t="n"/>
      <c r="G103" s="15" t="n"/>
      <c r="H103" s="15" t="n"/>
      <c r="I103" s="33" t="n"/>
      <c r="J103" s="31" t="n"/>
      <c r="K103" s="16" t="n"/>
      <c r="L103" s="15" t="n"/>
      <c r="M103" s="20">
        <f>IF(COUNTA(A103:L103)=0,"",IF(OR(E103="",F103=""),"",IFERROR((F103-E103)*24,"")))</f>
        <v/>
      </c>
      <c r="N103" s="21">
        <f>IF(COUNTA(A103:L103)=0,"",IF(OR(A103="",B103="",C103="",D103="",E103="",F103="",G103="",H103="",K103=""),"Preencher dados essenciais",IF(F103&lt;=E103,"Conferir horários",IF(OR(E103&lt;Premissas!$B$6,F103&gt;Premissas!$B$7),"Fora do horário",IF(IFERROR((F103-E103)*24,0)&gt;Premissas!$B$4,"Duração acima do limite",IF(AND(K103&lt;&gt;"Cancelada",COUNTIFS($D$5:$D$104,D103,$G$5:$G$104,G103,$E$5:$E$104,"&lt;"&amp;F103,$F$5:$F$104,"&gt;"&amp;E103,$K$5:$K$104,"&lt;&gt;Cancelada")&gt;Premissas!$B$8),"Conflito de agenda",IF(AND(K103&lt;&gt;"Concluída",K103&lt;&gt;"Cancelada",D103-TODAY()&lt;Premissas!$B$5),"Conferir antecedência","Conferido")))))))</f>
        <v/>
      </c>
    </row>
    <row r="104">
      <c r="A104" s="15" t="n"/>
      <c r="B104" s="16" t="n"/>
      <c r="C104" s="15" t="n"/>
      <c r="D104" s="31" t="n"/>
      <c r="E104" s="32" t="n"/>
      <c r="F104" s="32" t="n"/>
      <c r="G104" s="15" t="n"/>
      <c r="H104" s="15" t="n"/>
      <c r="I104" s="33" t="n"/>
      <c r="J104" s="31" t="n"/>
      <c r="K104" s="16" t="n"/>
      <c r="L104" s="15" t="n"/>
      <c r="M104" s="22">
        <f>IF(COUNTA(A104:L104)=0,"",IF(OR(E104="",F104=""),"",IFERROR((F104-E104)*24,"")))</f>
        <v/>
      </c>
      <c r="N104" s="23">
        <f>IF(COUNTA(A104:L104)=0,"",IF(OR(A104="",B104="",C104="",D104="",E104="",F104="",G104="",H104="",K104=""),"Preencher dados essenciais",IF(F104&lt;=E104,"Conferir horários",IF(OR(E104&lt;Premissas!$B$6,F104&gt;Premissas!$B$7),"Fora do horário",IF(IFERROR((F104-E104)*24,0)&gt;Premissas!$B$4,"Duração acima do limite",IF(AND(K104&lt;&gt;"Cancelada",COUNTIFS($D$5:$D$104,D104,$G$5:$G$104,G104,$E$5:$E$104,"&lt;"&amp;F104,$F$5:$F$104,"&gt;"&amp;E104,$K$5:$K$104,"&lt;&gt;Cancelada")&gt;Premissas!$B$8),"Conflito de agenda",IF(AND(K104&lt;&gt;"Concluída",K104&lt;&gt;"Cancelada",D104-TODAY()&lt;Premissas!$B$5),"Conferir antecedência","Conferido")))))))</f>
        <v/>
      </c>
    </row>
  </sheetData>
  <autoFilter ref="A4:N104"/>
  <mergeCells count="1">
    <mergeCell ref="A1:N2"/>
  </mergeCells>
  <conditionalFormatting sqref="N5:N104">
    <cfRule type="expression" priority="1" dxfId="2">
      <formula>$N5="Conferido"</formula>
    </cfRule>
    <cfRule type="expression" priority="2" dxfId="0">
      <formula>$N5="Conflito de agenda"</formula>
    </cfRule>
    <cfRule type="expression" priority="3" dxfId="1">
      <formula>AND($N5&lt;&gt;"",$N5&lt;&gt;"Conferido",$N5&lt;&gt;"Conflito de agenda")</formula>
    </cfRule>
  </conditionalFormatting>
  <conditionalFormatting sqref="J5:J104">
    <cfRule type="expression" priority="4" dxfId="1">
      <formula>AND($J5&lt;&gt;"",$J5&lt;TODAY(),$K5&lt;&gt;"Cancelada")</formula>
    </cfRule>
  </conditionalFormatting>
  <dataValidations count="6">
    <dataValidation sqref="C5:C104" showDropDown="0" showInputMessage="0" showErrorMessage="0" allowBlank="0" errorTitle="Tipo inválido" error="Selecione um tipo disponível na lista." promptTitle="Tipo de mudança" prompt="Escolha entrada, saída ou mudança interna." type="list">
      <formula1>INDIRECT("Premissas!$F$4:$F$6")</formula1>
    </dataValidation>
    <dataValidation sqref="G5:G104" showDropDown="0" showInputMessage="0" showErrorMessage="0" allowBlank="0" errorTitle="Elevador inválido" error="Selecione um elevador disponível na lista." type="list">
      <formula1>INDIRECT("Premissas!$G$4:$G$6")</formula1>
    </dataValidation>
    <dataValidation sqref="K5:K104" showDropDown="0" showInputMessage="0" showErrorMessage="0" allowBlank="0" errorTitle="Situação inválida" error="Selecione uma situação disponível na lista." type="list">
      <formula1>INDIRECT("Premissas!$E$4:$E$8")</formula1>
    </dataValidation>
    <dataValidation sqref="D5:D104 J5:J104" showDropDown="0" showInputMessage="0" showErrorMessage="0" allowBlank="0" errorTitle="Data inválida" error="Informe uma data dentro do período preparado." type="date" operator="between">
      <formula1>DATE(2025,9,19)</formula1>
      <formula2>DATE(2028,9,18)</formula2>
    </dataValidation>
    <dataValidation sqref="E5:F104" showDropDown="0" showInputMessage="0" showErrorMessage="0" allowBlank="0" errorTitle="Horário inválido" error="Informe um horário válido." type="time" operator="between">
      <formula1>TIME(0,0,0)</formula1>
      <formula2>TIME(23,59,59)</formula2>
    </dataValidation>
    <dataValidation sqref="I5:I104" showDropDown="0" showInputMessage="0" showErrorMessage="0" allowBlank="0" errorTitle="Valor inválido" error="Informe um valor igual ou superior a zero." type="decimal" operator="greaterThanOrEqual">
      <formula1>0</formula1>
    </dataValidation>
  </dataValidations>
  <pageMargins left="0.25" right="0.25" top="0.4" bottom="0.4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20" customWidth="1" min="3" max="3"/>
    <col width="3" customWidth="1" min="4" max="4"/>
    <col width="20" customWidth="1" min="5" max="5"/>
    <col width="22" customWidth="1" min="6" max="6"/>
    <col width="26" customWidth="1" min="7" max="7"/>
  </cols>
  <sheetData>
    <row r="1" ht="22" customHeight="1">
      <c r="A1" s="1" t="inlineStr">
        <is>
          <t>Controle de mudanças do condomínio — Premissas</t>
        </is>
      </c>
    </row>
    <row r="2" ht="12" customHeight="1"/>
    <row r="3">
      <c r="A3" s="2" t="inlineStr">
        <is>
          <t>Parâmetro</t>
        </is>
      </c>
      <c r="B3" s="2" t="inlineStr">
        <is>
          <t>Valor</t>
        </is>
      </c>
      <c r="C3" s="2" t="inlineStr">
        <is>
          <t>Unidade ou uso</t>
        </is>
      </c>
      <c r="E3" s="2" t="inlineStr">
        <is>
          <t>Situações</t>
        </is>
      </c>
      <c r="F3" s="2" t="inlineStr">
        <is>
          <t>Tipos de mudança</t>
        </is>
      </c>
      <c r="G3" s="2" t="inlineStr">
        <is>
          <t>Elevadores</t>
        </is>
      </c>
    </row>
    <row r="4">
      <c r="A4" s="23" t="inlineStr">
        <is>
          <t>Duração máxima por mudança</t>
        </is>
      </c>
      <c r="B4" s="24" t="n">
        <v>4</v>
      </c>
      <c r="C4" s="23" t="inlineStr">
        <is>
          <t>horas</t>
        </is>
      </c>
      <c r="D4" s="23" t="n"/>
      <c r="E4" s="15" t="inlineStr">
        <is>
          <t>Solicitada</t>
        </is>
      </c>
      <c r="F4" s="15" t="inlineStr">
        <is>
          <t>Entrada</t>
        </is>
      </c>
      <c r="G4" s="15" t="inlineStr">
        <is>
          <t>Elevador de serviço A</t>
        </is>
      </c>
    </row>
    <row r="5">
      <c r="A5" s="21" t="inlineStr">
        <is>
          <t>Antecedência mínima</t>
        </is>
      </c>
      <c r="B5" s="34" t="n">
        <v>2</v>
      </c>
      <c r="C5" s="21" t="inlineStr">
        <is>
          <t>dias</t>
        </is>
      </c>
      <c r="D5" s="21" t="n"/>
      <c r="E5" s="15" t="inlineStr">
        <is>
          <t>Em análise</t>
        </is>
      </c>
      <c r="F5" s="15" t="inlineStr">
        <is>
          <t>Saída</t>
        </is>
      </c>
      <c r="G5" s="15" t="inlineStr">
        <is>
          <t>Elevador de serviço B</t>
        </is>
      </c>
    </row>
    <row r="6">
      <c r="A6" s="23" t="inlineStr">
        <is>
          <t>Horário permitido — início</t>
        </is>
      </c>
      <c r="B6" s="35" t="n">
        <v>0.3333333333333333</v>
      </c>
      <c r="C6" s="23" t="inlineStr">
        <is>
          <t>horário</t>
        </is>
      </c>
      <c r="D6" s="23" t="n"/>
      <c r="E6" s="15" t="inlineStr">
        <is>
          <t>Agendada</t>
        </is>
      </c>
      <c r="F6" s="15" t="inlineStr">
        <is>
          <t>Mudança interna</t>
        </is>
      </c>
      <c r="G6" s="15" t="inlineStr">
        <is>
          <t>Sem elevador</t>
        </is>
      </c>
    </row>
    <row r="7">
      <c r="A7" s="21" t="inlineStr">
        <is>
          <t>Horário permitido — término</t>
        </is>
      </c>
      <c r="B7" s="35" t="n">
        <v>0.75</v>
      </c>
      <c r="C7" s="21" t="inlineStr">
        <is>
          <t>horário</t>
        </is>
      </c>
      <c r="D7" s="21" t="n"/>
      <c r="E7" s="15" t="inlineStr">
        <is>
          <t>Concluída</t>
        </is>
      </c>
      <c r="F7" s="15" t="n"/>
      <c r="G7" s="15" t="n"/>
    </row>
    <row r="8">
      <c r="A8" s="23" t="inlineStr">
        <is>
          <t>Máximo simultâneo por elevador</t>
        </is>
      </c>
      <c r="B8" s="36" t="n">
        <v>1</v>
      </c>
      <c r="C8" s="23" t="inlineStr">
        <is>
          <t>mudança</t>
        </is>
      </c>
      <c r="D8" s="23" t="n"/>
      <c r="E8" s="15" t="inlineStr">
        <is>
          <t>Cancelada</t>
        </is>
      </c>
      <c r="F8" s="15" t="n"/>
      <c r="G8" s="15" t="n"/>
    </row>
    <row r="9">
      <c r="A9" s="21" t="inlineStr">
        <is>
          <t>Janela futura do resumo</t>
        </is>
      </c>
      <c r="B9" s="34" t="n">
        <v>7</v>
      </c>
      <c r="C9" s="21" t="inlineStr">
        <is>
          <t>dias</t>
        </is>
      </c>
      <c r="D9" s="21" t="n"/>
      <c r="E9" s="21" t="n"/>
      <c r="F9" s="21" t="n"/>
      <c r="G9" s="21" t="n"/>
    </row>
  </sheetData>
  <autoFilter ref="A3:C9"/>
  <mergeCells count="1">
    <mergeCell ref="A1:G2"/>
  </mergeCells>
  <conditionalFormatting sqref="B6:B7">
    <cfRule type="expression" priority="1" dxfId="0">
      <formula>$B$7&lt;=$B$6</formula>
    </cfRule>
  </conditionalFormatting>
  <dataValidations count="4">
    <dataValidation sqref="B4" showDropDown="0" showInputMessage="0" showErrorMessage="0" allowBlank="0" errorTitle="Duração inválida" error="Informe uma duração entre 0,5 e 24 horas." type="decimal" operator="between">
      <formula1>0.5</formula1>
      <formula2>24</formula2>
    </dataValidation>
    <dataValidation sqref="B5 B9" showDropDown="0" showInputMessage="0" showErrorMessage="0" allowBlank="0" errorTitle="Quantidade inválida" error="Informe um número inteiro entre 0 e 365." type="whole" operator="between">
      <formula1>0</formula1>
      <formula2>365</formula2>
    </dataValidation>
    <dataValidation sqref="B6:B7" showDropDown="0" showInputMessage="0" showErrorMessage="0" allowBlank="0" errorTitle="Horário inválido" error="Informe um horário válido." type="time" operator="between">
      <formula1>TIME(0,0,0)</formula1>
      <formula2>TIME(23,59,59)</formula2>
    </dataValidation>
    <dataValidation sqref="B8" showDropDown="0" showInputMessage="0" showErrorMessage="0" allowBlank="0" errorTitle="Capacidade inválida" error="Informe uma capacidade inteira entre 1 e 20." type="whole" operator="between">
      <formula1>1</formula1>
      <formula2>20</formula2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2026-09-19T06:22:59Z</dcterms:created>
  <dcterms:modified xmlns:dcterms="http://purl.org/dc/terms/" xmlns:xsi="http://www.w3.org/2001/XMLSchema-instance" xsi:type="dcterms:W3CDTF">2026-09-19T06:22:59+00:00Z</dcterms:modified>
</cp:coreProperties>
</file>