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otas" sheetId="2" state="visible" r:id="rId2"/>
    <sheet xmlns:r="http://schemas.openxmlformats.org/officeDocument/2006/relationships" name="Recebimentos" sheetId="3" state="visible" r:id="rId3"/>
    <sheet xmlns:r="http://schemas.openxmlformats.org/officeDocument/2006/relationships" name="Unidades" sheetId="4" state="visible" r:id="rId4"/>
    <sheet xmlns:r="http://schemas.openxmlformats.org/officeDocument/2006/relationships" name="Premissas" sheetId="5" state="visible" r:id="rId5"/>
  </sheets>
  <definedNames>
    <definedName name="_xlnm._FilterDatabase" localSheetId="0" hidden="1">'Resumo'!$A$15:$F$115</definedName>
    <definedName name="_xlnm._FilterDatabase" localSheetId="1" hidden="1">'Cotas'!$A$1:$K$121</definedName>
    <definedName name="_xlnm._FilterDatabase" localSheetId="2" hidden="1">'Recebimentos'!$A$1:$E$301</definedName>
    <definedName name="_xlnm._FilterDatabase" localSheetId="3" hidden="1">'Unidades'!$A$1:$C$101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FFFFFFFF"/>
      <sz val="16"/>
    </font>
    <font>
      <name val="Calibri"/>
      <b val="1"/>
      <color rgb="FF17324D"/>
      <sz val="10"/>
    </font>
    <font>
      <name val="Calibri"/>
      <color rgb="FF17324D"/>
      <sz val="10"/>
    </font>
    <font>
      <name val="Calibri"/>
      <b val="1"/>
      <color rgb="FFC65A3A"/>
      <sz val="10"/>
    </font>
    <font>
      <name val="Calibri"/>
      <b val="1"/>
      <color rgb="FFFFFFFF"/>
      <sz val="11"/>
    </font>
    <font>
      <name val="Calibri"/>
      <b val="1"/>
      <color rgb="FFD7A52E"/>
      <sz val="10"/>
    </font>
  </fonts>
  <fills count="10">
    <fill>
      <patternFill/>
    </fill>
    <fill>
      <patternFill patternType="gray125"/>
    </fill>
    <fill>
      <patternFill patternType="solid">
        <fgColor rgb="FF17324D"/>
      </patternFill>
    </fill>
    <fill>
      <patternFill patternType="solid">
        <fgColor rgb="FFEEF4F1"/>
      </patternFill>
    </fill>
    <fill>
      <patternFill patternType="solid">
        <fgColor rgb="FFFFF3D8"/>
      </patternFill>
    </fill>
    <fill>
      <patternFill patternType="solid">
        <fgColor rgb="FFFCE5CD"/>
      </patternFill>
    </fill>
    <fill>
      <patternFill patternType="solid">
        <fgColor rgb="FFE7ECEA"/>
      </patternFill>
    </fill>
    <fill>
      <patternFill patternType="solid">
        <fgColor rgb="FF2F6F68"/>
      </patternFill>
    </fill>
    <fill>
      <patternFill patternType="solid">
        <fgColor rgb="FFFFFFFF"/>
      </patternFill>
    </fill>
    <fill>
      <patternFill patternType="solid">
        <fgColor rgb="FFFFF2CC"/>
      </patternFill>
    </fill>
  </fills>
  <borders count="6">
    <border>
      <left/>
      <right/>
      <top/>
      <bottom/>
      <diagonal/>
    </border>
    <border>
      <left style="thin">
        <color rgb="FFC9D4D0"/>
      </left>
      <right style="thin">
        <color rgb="FFC9D4D0"/>
      </right>
      <top style="thin">
        <color rgb="FFC9D4D0"/>
      </top>
      <bottom style="thin">
        <color rgb="FFC9D4D0"/>
      </bottom>
    </border>
    <border>
      <left/>
      <right/>
      <top style="thin">
        <color rgb="FFC9D4D0"/>
      </top>
      <bottom/>
      <diagonal/>
    </border>
    <border>
      <left/>
      <right style="thin">
        <color rgb="FFC9D4D0"/>
      </right>
      <top style="thin">
        <color rgb="FFC9D4D0"/>
      </top>
      <bottom/>
      <diagonal/>
    </border>
    <border>
      <left/>
      <right/>
      <top style="thin">
        <color rgb="FFC9D4D0"/>
      </top>
      <bottom style="thin">
        <color rgb="FFC9D4D0"/>
      </bottom>
      <diagonal/>
    </border>
    <border>
      <left/>
      <right style="thin">
        <color rgb="FFC9D4D0"/>
      </right>
      <top style="thin">
        <color rgb="FFC9D4D0"/>
      </top>
      <bottom style="thin">
        <color rgb="FFC9D4D0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 wrapText="1"/>
    </xf>
    <xf numFmtId="164" fontId="2" fillId="8" borderId="1" applyAlignment="1" pivotButton="0" quotePrefix="0" xfId="0">
      <alignment horizontal="right" vertical="center"/>
    </xf>
    <xf numFmtId="1" fontId="2" fillId="8" borderId="1" applyAlignment="1" pivotButton="0" quotePrefix="0" xfId="0">
      <alignment horizontal="right" vertical="center"/>
    </xf>
    <xf numFmtId="10" fontId="2" fillId="8" borderId="1" applyAlignment="1" pivotButton="0" quotePrefix="0" xfId="0">
      <alignment horizontal="right" vertical="center"/>
    </xf>
    <xf numFmtId="165" fontId="2" fillId="8" borderId="1" applyAlignment="1" pivotButton="0" quotePrefix="0" xfId="0">
      <alignment horizontal="center" vertical="center"/>
    </xf>
    <xf numFmtId="0" fontId="6" fillId="9" borderId="1" applyAlignment="1" pivotButton="0" quotePrefix="0" xfId="0">
      <alignment horizontal="left" vertical="top" wrapText="1"/>
    </xf>
    <xf numFmtId="0" fontId="0" fillId="9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left" vertical="center" wrapText="1"/>
    </xf>
    <xf numFmtId="164" fontId="3" fillId="8" borderId="1" applyAlignment="1" pivotButton="0" quotePrefix="0" xfId="0">
      <alignment horizontal="right" vertical="center"/>
    </xf>
    <xf numFmtId="1" fontId="3" fillId="8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2" fillId="8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164" fontId="3" fillId="8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6">
    <dxf>
      <font>
        <name val="Calibri"/>
        <b val="1"/>
        <color rgb="FFC65A3A"/>
        <sz val="10"/>
      </font>
      <fill>
        <patternFill patternType="solid">
          <fgColor rgb="FFF4CCCC"/>
        </patternFill>
      </fill>
    </dxf>
    <dxf>
      <font>
        <name val="Calibri"/>
        <b val="1"/>
        <color rgb="FFD7A52E"/>
        <sz val="10"/>
      </font>
      <fill>
        <patternFill patternType="solid">
          <fgColor rgb="FFFCE5CD"/>
        </patternFill>
      </fill>
    </dxf>
    <dxf>
      <font>
        <name val="Calibri"/>
        <b val="1"/>
        <color rgb="FF17324D"/>
        <sz val="10"/>
      </font>
      <fill>
        <patternFill patternType="solid">
          <fgColor rgb="FFEADCF8"/>
        </patternFill>
      </fill>
    </dxf>
    <dxf>
      <font>
        <name val="Calibri"/>
        <b val="1"/>
        <color rgb="FFD7A52E"/>
        <sz val="10"/>
      </font>
      <fill>
        <patternFill patternType="solid">
          <fgColor rgb="FFFFF2CC"/>
        </patternFill>
      </fill>
    </dxf>
    <dxf>
      <font>
        <name val="Calibri"/>
        <b val="1"/>
        <color rgb="FF2F7D5B"/>
        <sz val="10"/>
      </font>
      <fill>
        <patternFill patternType="solid">
          <fgColor rgb="FFD9EAD3"/>
        </patternFill>
      </fill>
    </dxf>
    <dxf>
      <font>
        <name val="Calibri"/>
        <color rgb="FF7F8C8D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5"/>
  <sheetViews>
    <sheetView showGridLines="0" zoomScale="90" workbookViewId="0">
      <selection activeCell="A1" sqref="A1"/>
    </sheetView>
  </sheetViews>
  <sheetFormatPr baseColWidth="8" defaultRowHeight="15"/>
  <cols>
    <col width="42" customWidth="1" min="1" max="1"/>
    <col width="21" customWidth="1" min="2" max="2"/>
    <col width="49" customWidth="1" min="3" max="3"/>
    <col width="18" customWidth="1" min="4" max="4"/>
    <col width="18" customWidth="1" min="5" max="5"/>
    <col width="25" customWidth="1" min="6" max="6"/>
  </cols>
  <sheetData>
    <row r="1" ht="30" customHeight="1">
      <c r="A1" s="1" t="inlineStr">
        <is>
          <t>Controle de cotas condominiais — Resumo</t>
        </is>
      </c>
      <c r="B1" s="29" t="n"/>
      <c r="C1" s="29" t="n"/>
      <c r="D1" s="29" t="n"/>
      <c r="E1" s="29" t="n"/>
      <c r="F1" s="30" t="n"/>
    </row>
    <row r="2">
      <c r="A2" s="2" t="inlineStr">
        <is>
          <t>Total emitido</t>
        </is>
      </c>
      <c r="B2" s="31">
        <f>SUM(Cotas!$E$2:$E$121)</f>
        <v/>
      </c>
    </row>
    <row r="3">
      <c r="A3" s="2" t="inlineStr">
        <is>
          <t>Total recebido até a data de referência</t>
        </is>
      </c>
      <c r="B3" s="31">
        <f>SUM(Cotas!$G$2:$G$121)</f>
        <v/>
      </c>
    </row>
    <row r="4">
      <c r="A4" s="2" t="inlineStr">
        <is>
          <t>Saldo em aberto</t>
        </is>
      </c>
      <c r="B4" s="31">
        <f>SUM(Cotas!$H$2:$H$121)</f>
        <v/>
      </c>
    </row>
    <row r="5">
      <c r="A5" s="2" t="inlineStr">
        <is>
          <t>Valor vencido</t>
        </is>
      </c>
      <c r="B5" s="31">
        <f>SUMIF(Cotas!$I$2:$I$121,"Em atraso",Cotas!$H$2:$H$121)+SUMIF(Cotas!$I$2:$I$121,"Parcial em atraso",Cotas!$H$2:$H$121)</f>
        <v/>
      </c>
    </row>
    <row r="6">
      <c r="A6" s="2" t="inlineStr">
        <is>
          <t>Quantidade de cotas vencidas</t>
        </is>
      </c>
      <c r="B6" s="4">
        <f>COUNTIF(Cotas!$I$2:$I$121,"Em atraso")+COUNTIF(Cotas!$I$2:$I$121,"Parcial em atraso")</f>
        <v/>
      </c>
    </row>
    <row r="7">
      <c r="A7" s="2" t="inlineStr">
        <is>
          <t>Valor a vencer no prazo de alerta</t>
        </is>
      </c>
      <c r="B7" s="31">
        <f>SUMIF(Cotas!$I$2:$I$121,"A vencer",Cotas!$H$2:$H$121)+SUMIF(Cotas!$I$2:$I$121,"Parcial a vencer",Cotas!$H$2:$H$121)</f>
        <v/>
      </c>
    </row>
    <row r="8">
      <c r="A8" s="2" t="inlineStr">
        <is>
          <t>Quantidade de cotas a vencer</t>
        </is>
      </c>
      <c r="B8" s="4">
        <f>COUNTIF(Cotas!$I$2:$I$121,"A vencer")+COUNTIF(Cotas!$I$2:$I$121,"Parcial a vencer")</f>
        <v/>
      </c>
    </row>
    <row r="9">
      <c r="A9" s="2" t="inlineStr">
        <is>
          <t>Valor pago a maior</t>
        </is>
      </c>
      <c r="B9" s="31">
        <f>SUMIF(Cotas!$I$2:$I$121,"Pago a maior",Cotas!$G$2:$G$121)-SUMIF(Cotas!$I$2:$I$121,"Pago a maior",Cotas!$E$2:$E$121)</f>
        <v/>
      </c>
    </row>
    <row r="10">
      <c r="A10" s="2" t="inlineStr">
        <is>
          <t>Percentual recebido bruto</t>
        </is>
      </c>
      <c r="B10" s="5">
        <f>IFERROR(B3/B2,"")</f>
        <v/>
      </c>
    </row>
    <row r="11">
      <c r="A11" s="2" t="inlineStr">
        <is>
          <t>Registros a revisar</t>
        </is>
      </c>
      <c r="B11" s="4">
        <f>COUNTIF(Cotas!$I$2:$I$121,"Revisar")</f>
        <v/>
      </c>
    </row>
    <row r="12" ht="42" customHeight="1">
      <c r="A12" s="2" t="inlineStr">
        <is>
          <t>Data de referência</t>
        </is>
      </c>
      <c r="B12" s="6">
        <f>Premissas!$B$2</f>
        <v/>
      </c>
      <c r="C12" s="7" t="inlineStr">
        <is>
          <t>Recebimentos posteriores a esta data não entram nos totais.</t>
        </is>
      </c>
      <c r="D12" s="8" t="n"/>
      <c r="E12" s="8" t="n"/>
      <c r="F12" s="8" t="n"/>
    </row>
    <row r="13"/>
    <row r="14">
      <c r="A14" s="9" t="inlineStr">
        <is>
          <t>Quadro por unidade</t>
        </is>
      </c>
    </row>
    <row r="15" ht="34" customHeight="1">
      <c r="A15" s="10" t="inlineStr">
        <is>
          <t>Unidade</t>
        </is>
      </c>
      <c r="B15" s="10" t="inlineStr">
        <is>
          <t>Total emitido</t>
        </is>
      </c>
      <c r="C15" s="10" t="inlineStr">
        <is>
          <t>Total recebido</t>
        </is>
      </c>
      <c r="D15" s="10" t="inlineStr">
        <is>
          <t>Saldo em aberto</t>
        </is>
      </c>
      <c r="E15" s="10" t="inlineStr">
        <is>
          <t>Valor vencido</t>
        </is>
      </c>
      <c r="F15" s="10" t="inlineStr">
        <is>
          <t>Quantidade de cotas vencidas</t>
        </is>
      </c>
    </row>
    <row r="16">
      <c r="A16" s="11">
        <f>IF(Unidades!A2="","",Unidades!A2)</f>
        <v/>
      </c>
      <c r="B16" s="32">
        <f>IF($A16="","",SUMIF(Cotas!$C$2:$C$121,$A16,Cotas!$E$2:$E$121))</f>
        <v/>
      </c>
      <c r="C16" s="32">
        <f>IF($A16="","",SUMIF(Cotas!$C$2:$C$121,$A16,Cotas!$G$2:$G$121))</f>
        <v/>
      </c>
      <c r="D16" s="32">
        <f>IF($A16="","",SUMIF(Cotas!$C$2:$C$121,$A16,Cotas!$H$2:$H$121))</f>
        <v/>
      </c>
      <c r="E16" s="32">
        <f>IF($A16="","",SUMIFS(Cotas!$H$2:$H$121,Cotas!$C$2:$C$121,$A16,Cotas!$I$2:$I$121,"Em atraso")+SUMIFS(Cotas!$H$2:$H$121,Cotas!$C$2:$C$121,$A16,Cotas!$I$2:$I$121,"Parcial em atraso"))</f>
        <v/>
      </c>
      <c r="F16" s="13">
        <f>IF($A16="","",COUNTIFS(Cotas!$C$2:$C$121,$A16,Cotas!$I$2:$I$121,"Em atraso")+COUNTIFS(Cotas!$C$2:$C$121,$A16,Cotas!$I$2:$I$121,"Parcial em atraso"))</f>
        <v/>
      </c>
    </row>
    <row r="17">
      <c r="A17" s="14">
        <f>IF(Unidades!A3="","",Unidades!A3)</f>
        <v/>
      </c>
      <c r="B17" s="33">
        <f>IF($A17="","",SUMIF(Cotas!$C$2:$C$121,$A17,Cotas!$E$2:$E$121))</f>
        <v/>
      </c>
      <c r="C17" s="33">
        <f>IF($A17="","",SUMIF(Cotas!$C$2:$C$121,$A17,Cotas!$G$2:$G$121))</f>
        <v/>
      </c>
      <c r="D17" s="33">
        <f>IF($A17="","",SUMIF(Cotas!$C$2:$C$121,$A17,Cotas!$H$2:$H$121))</f>
        <v/>
      </c>
      <c r="E17" s="33">
        <f>IF($A17="","",SUMIFS(Cotas!$H$2:$H$121,Cotas!$C$2:$C$121,$A17,Cotas!$I$2:$I$121,"Em atraso")+SUMIFS(Cotas!$H$2:$H$121,Cotas!$C$2:$C$121,$A17,Cotas!$I$2:$I$121,"Parcial em atraso"))</f>
        <v/>
      </c>
      <c r="F17" s="16">
        <f>IF($A17="","",COUNTIFS(Cotas!$C$2:$C$121,$A17,Cotas!$I$2:$I$121,"Em atraso")+COUNTIFS(Cotas!$C$2:$C$121,$A17,Cotas!$I$2:$I$121,"Parcial em atraso"))</f>
        <v/>
      </c>
    </row>
    <row r="18">
      <c r="A18" s="11">
        <f>IF(Unidades!A4="","",Unidades!A4)</f>
        <v/>
      </c>
      <c r="B18" s="32">
        <f>IF($A18="","",SUMIF(Cotas!$C$2:$C$121,$A18,Cotas!$E$2:$E$121))</f>
        <v/>
      </c>
      <c r="C18" s="32">
        <f>IF($A18="","",SUMIF(Cotas!$C$2:$C$121,$A18,Cotas!$G$2:$G$121))</f>
        <v/>
      </c>
      <c r="D18" s="32">
        <f>IF($A18="","",SUMIF(Cotas!$C$2:$C$121,$A18,Cotas!$H$2:$H$121))</f>
        <v/>
      </c>
      <c r="E18" s="32">
        <f>IF($A18="","",SUMIFS(Cotas!$H$2:$H$121,Cotas!$C$2:$C$121,$A18,Cotas!$I$2:$I$121,"Em atraso")+SUMIFS(Cotas!$H$2:$H$121,Cotas!$C$2:$C$121,$A18,Cotas!$I$2:$I$121,"Parcial em atraso"))</f>
        <v/>
      </c>
      <c r="F18" s="13">
        <f>IF($A18="","",COUNTIFS(Cotas!$C$2:$C$121,$A18,Cotas!$I$2:$I$121,"Em atraso")+COUNTIFS(Cotas!$C$2:$C$121,$A18,Cotas!$I$2:$I$121,"Parcial em atraso"))</f>
        <v/>
      </c>
    </row>
    <row r="19">
      <c r="A19" s="14">
        <f>IF(Unidades!A5="","",Unidades!A5)</f>
        <v/>
      </c>
      <c r="B19" s="33">
        <f>IF($A19="","",SUMIF(Cotas!$C$2:$C$121,$A19,Cotas!$E$2:$E$121))</f>
        <v/>
      </c>
      <c r="C19" s="33">
        <f>IF($A19="","",SUMIF(Cotas!$C$2:$C$121,$A19,Cotas!$G$2:$G$121))</f>
        <v/>
      </c>
      <c r="D19" s="33">
        <f>IF($A19="","",SUMIF(Cotas!$C$2:$C$121,$A19,Cotas!$H$2:$H$121))</f>
        <v/>
      </c>
      <c r="E19" s="33">
        <f>IF($A19="","",SUMIFS(Cotas!$H$2:$H$121,Cotas!$C$2:$C$121,$A19,Cotas!$I$2:$I$121,"Em atraso")+SUMIFS(Cotas!$H$2:$H$121,Cotas!$C$2:$C$121,$A19,Cotas!$I$2:$I$121,"Parcial em atraso"))</f>
        <v/>
      </c>
      <c r="F19" s="16">
        <f>IF($A19="","",COUNTIFS(Cotas!$C$2:$C$121,$A19,Cotas!$I$2:$I$121,"Em atraso")+COUNTIFS(Cotas!$C$2:$C$121,$A19,Cotas!$I$2:$I$121,"Parcial em atraso"))</f>
        <v/>
      </c>
    </row>
    <row r="20">
      <c r="A20" s="11">
        <f>IF(Unidades!A6="","",Unidades!A6)</f>
        <v/>
      </c>
      <c r="B20" s="32">
        <f>IF($A20="","",SUMIF(Cotas!$C$2:$C$121,$A20,Cotas!$E$2:$E$121))</f>
        <v/>
      </c>
      <c r="C20" s="32">
        <f>IF($A20="","",SUMIF(Cotas!$C$2:$C$121,$A20,Cotas!$G$2:$G$121))</f>
        <v/>
      </c>
      <c r="D20" s="32">
        <f>IF($A20="","",SUMIF(Cotas!$C$2:$C$121,$A20,Cotas!$H$2:$H$121))</f>
        <v/>
      </c>
      <c r="E20" s="32">
        <f>IF($A20="","",SUMIFS(Cotas!$H$2:$H$121,Cotas!$C$2:$C$121,$A20,Cotas!$I$2:$I$121,"Em atraso")+SUMIFS(Cotas!$H$2:$H$121,Cotas!$C$2:$C$121,$A20,Cotas!$I$2:$I$121,"Parcial em atraso"))</f>
        <v/>
      </c>
      <c r="F20" s="13">
        <f>IF($A20="","",COUNTIFS(Cotas!$C$2:$C$121,$A20,Cotas!$I$2:$I$121,"Em atraso")+COUNTIFS(Cotas!$C$2:$C$121,$A20,Cotas!$I$2:$I$121,"Parcial em atraso"))</f>
        <v/>
      </c>
    </row>
    <row r="21">
      <c r="A21" s="14">
        <f>IF(Unidades!A7="","",Unidades!A7)</f>
        <v/>
      </c>
      <c r="B21" s="33">
        <f>IF($A21="","",SUMIF(Cotas!$C$2:$C$121,$A21,Cotas!$E$2:$E$121))</f>
        <v/>
      </c>
      <c r="C21" s="33">
        <f>IF($A21="","",SUMIF(Cotas!$C$2:$C$121,$A21,Cotas!$G$2:$G$121))</f>
        <v/>
      </c>
      <c r="D21" s="33">
        <f>IF($A21="","",SUMIF(Cotas!$C$2:$C$121,$A21,Cotas!$H$2:$H$121))</f>
        <v/>
      </c>
      <c r="E21" s="33">
        <f>IF($A21="","",SUMIFS(Cotas!$H$2:$H$121,Cotas!$C$2:$C$121,$A21,Cotas!$I$2:$I$121,"Em atraso")+SUMIFS(Cotas!$H$2:$H$121,Cotas!$C$2:$C$121,$A21,Cotas!$I$2:$I$121,"Parcial em atraso"))</f>
        <v/>
      </c>
      <c r="F21" s="16">
        <f>IF($A21="","",COUNTIFS(Cotas!$C$2:$C$121,$A21,Cotas!$I$2:$I$121,"Em atraso")+COUNTIFS(Cotas!$C$2:$C$121,$A21,Cotas!$I$2:$I$121,"Parcial em atraso"))</f>
        <v/>
      </c>
    </row>
    <row r="22">
      <c r="A22" s="11">
        <f>IF(Unidades!A8="","",Unidades!A8)</f>
        <v/>
      </c>
      <c r="B22" s="32">
        <f>IF($A22="","",SUMIF(Cotas!$C$2:$C$121,$A22,Cotas!$E$2:$E$121))</f>
        <v/>
      </c>
      <c r="C22" s="32">
        <f>IF($A22="","",SUMIF(Cotas!$C$2:$C$121,$A22,Cotas!$G$2:$G$121))</f>
        <v/>
      </c>
      <c r="D22" s="32">
        <f>IF($A22="","",SUMIF(Cotas!$C$2:$C$121,$A22,Cotas!$H$2:$H$121))</f>
        <v/>
      </c>
      <c r="E22" s="32">
        <f>IF($A22="","",SUMIFS(Cotas!$H$2:$H$121,Cotas!$C$2:$C$121,$A22,Cotas!$I$2:$I$121,"Em atraso")+SUMIFS(Cotas!$H$2:$H$121,Cotas!$C$2:$C$121,$A22,Cotas!$I$2:$I$121,"Parcial em atraso"))</f>
        <v/>
      </c>
      <c r="F22" s="13">
        <f>IF($A22="","",COUNTIFS(Cotas!$C$2:$C$121,$A22,Cotas!$I$2:$I$121,"Em atraso")+COUNTIFS(Cotas!$C$2:$C$121,$A22,Cotas!$I$2:$I$121,"Parcial em atraso"))</f>
        <v/>
      </c>
    </row>
    <row r="23">
      <c r="A23" s="14">
        <f>IF(Unidades!A9="","",Unidades!A9)</f>
        <v/>
      </c>
      <c r="B23" s="33">
        <f>IF($A23="","",SUMIF(Cotas!$C$2:$C$121,$A23,Cotas!$E$2:$E$121))</f>
        <v/>
      </c>
      <c r="C23" s="33">
        <f>IF($A23="","",SUMIF(Cotas!$C$2:$C$121,$A23,Cotas!$G$2:$G$121))</f>
        <v/>
      </c>
      <c r="D23" s="33">
        <f>IF($A23="","",SUMIF(Cotas!$C$2:$C$121,$A23,Cotas!$H$2:$H$121))</f>
        <v/>
      </c>
      <c r="E23" s="33">
        <f>IF($A23="","",SUMIFS(Cotas!$H$2:$H$121,Cotas!$C$2:$C$121,$A23,Cotas!$I$2:$I$121,"Em atraso")+SUMIFS(Cotas!$H$2:$H$121,Cotas!$C$2:$C$121,$A23,Cotas!$I$2:$I$121,"Parcial em atraso"))</f>
        <v/>
      </c>
      <c r="F23" s="16">
        <f>IF($A23="","",COUNTIFS(Cotas!$C$2:$C$121,$A23,Cotas!$I$2:$I$121,"Em atraso")+COUNTIFS(Cotas!$C$2:$C$121,$A23,Cotas!$I$2:$I$121,"Parcial em atraso"))</f>
        <v/>
      </c>
    </row>
    <row r="24">
      <c r="A24" s="11">
        <f>IF(Unidades!A10="","",Unidades!A10)</f>
        <v/>
      </c>
      <c r="B24" s="32">
        <f>IF($A24="","",SUMIF(Cotas!$C$2:$C$121,$A24,Cotas!$E$2:$E$121))</f>
        <v/>
      </c>
      <c r="C24" s="32">
        <f>IF($A24="","",SUMIF(Cotas!$C$2:$C$121,$A24,Cotas!$G$2:$G$121))</f>
        <v/>
      </c>
      <c r="D24" s="32">
        <f>IF($A24="","",SUMIF(Cotas!$C$2:$C$121,$A24,Cotas!$H$2:$H$121))</f>
        <v/>
      </c>
      <c r="E24" s="32">
        <f>IF($A24="","",SUMIFS(Cotas!$H$2:$H$121,Cotas!$C$2:$C$121,$A24,Cotas!$I$2:$I$121,"Em atraso")+SUMIFS(Cotas!$H$2:$H$121,Cotas!$C$2:$C$121,$A24,Cotas!$I$2:$I$121,"Parcial em atraso"))</f>
        <v/>
      </c>
      <c r="F24" s="13">
        <f>IF($A24="","",COUNTIFS(Cotas!$C$2:$C$121,$A24,Cotas!$I$2:$I$121,"Em atraso")+COUNTIFS(Cotas!$C$2:$C$121,$A24,Cotas!$I$2:$I$121,"Parcial em atraso"))</f>
        <v/>
      </c>
    </row>
    <row r="25">
      <c r="A25" s="14">
        <f>IF(Unidades!A11="","",Unidades!A11)</f>
        <v/>
      </c>
      <c r="B25" s="33">
        <f>IF($A25="","",SUMIF(Cotas!$C$2:$C$121,$A25,Cotas!$E$2:$E$121))</f>
        <v/>
      </c>
      <c r="C25" s="33">
        <f>IF($A25="","",SUMIF(Cotas!$C$2:$C$121,$A25,Cotas!$G$2:$G$121))</f>
        <v/>
      </c>
      <c r="D25" s="33">
        <f>IF($A25="","",SUMIF(Cotas!$C$2:$C$121,$A25,Cotas!$H$2:$H$121))</f>
        <v/>
      </c>
      <c r="E25" s="33">
        <f>IF($A25="","",SUMIFS(Cotas!$H$2:$H$121,Cotas!$C$2:$C$121,$A25,Cotas!$I$2:$I$121,"Em atraso")+SUMIFS(Cotas!$H$2:$H$121,Cotas!$C$2:$C$121,$A25,Cotas!$I$2:$I$121,"Parcial em atraso"))</f>
        <v/>
      </c>
      <c r="F25" s="16">
        <f>IF($A25="","",COUNTIFS(Cotas!$C$2:$C$121,$A25,Cotas!$I$2:$I$121,"Em atraso")+COUNTIFS(Cotas!$C$2:$C$121,$A25,Cotas!$I$2:$I$121,"Parcial em atraso"))</f>
        <v/>
      </c>
    </row>
    <row r="26">
      <c r="A26" s="11">
        <f>IF(Unidades!A12="","",Unidades!A12)</f>
        <v/>
      </c>
      <c r="B26" s="32">
        <f>IF($A26="","",SUMIF(Cotas!$C$2:$C$121,$A26,Cotas!$E$2:$E$121))</f>
        <v/>
      </c>
      <c r="C26" s="32">
        <f>IF($A26="","",SUMIF(Cotas!$C$2:$C$121,$A26,Cotas!$G$2:$G$121))</f>
        <v/>
      </c>
      <c r="D26" s="32">
        <f>IF($A26="","",SUMIF(Cotas!$C$2:$C$121,$A26,Cotas!$H$2:$H$121))</f>
        <v/>
      </c>
      <c r="E26" s="32">
        <f>IF($A26="","",SUMIFS(Cotas!$H$2:$H$121,Cotas!$C$2:$C$121,$A26,Cotas!$I$2:$I$121,"Em atraso")+SUMIFS(Cotas!$H$2:$H$121,Cotas!$C$2:$C$121,$A26,Cotas!$I$2:$I$121,"Parcial em atraso"))</f>
        <v/>
      </c>
      <c r="F26" s="13">
        <f>IF($A26="","",COUNTIFS(Cotas!$C$2:$C$121,$A26,Cotas!$I$2:$I$121,"Em atraso")+COUNTIFS(Cotas!$C$2:$C$121,$A26,Cotas!$I$2:$I$121,"Parcial em atraso"))</f>
        <v/>
      </c>
    </row>
    <row r="27">
      <c r="A27" s="14">
        <f>IF(Unidades!A13="","",Unidades!A13)</f>
        <v/>
      </c>
      <c r="B27" s="33">
        <f>IF($A27="","",SUMIF(Cotas!$C$2:$C$121,$A27,Cotas!$E$2:$E$121))</f>
        <v/>
      </c>
      <c r="C27" s="33">
        <f>IF($A27="","",SUMIF(Cotas!$C$2:$C$121,$A27,Cotas!$G$2:$G$121))</f>
        <v/>
      </c>
      <c r="D27" s="33">
        <f>IF($A27="","",SUMIF(Cotas!$C$2:$C$121,$A27,Cotas!$H$2:$H$121))</f>
        <v/>
      </c>
      <c r="E27" s="33">
        <f>IF($A27="","",SUMIFS(Cotas!$H$2:$H$121,Cotas!$C$2:$C$121,$A27,Cotas!$I$2:$I$121,"Em atraso")+SUMIFS(Cotas!$H$2:$H$121,Cotas!$C$2:$C$121,$A27,Cotas!$I$2:$I$121,"Parcial em atraso"))</f>
        <v/>
      </c>
      <c r="F27" s="16">
        <f>IF($A27="","",COUNTIFS(Cotas!$C$2:$C$121,$A27,Cotas!$I$2:$I$121,"Em atraso")+COUNTIFS(Cotas!$C$2:$C$121,$A27,Cotas!$I$2:$I$121,"Parcial em atraso"))</f>
        <v/>
      </c>
    </row>
    <row r="28">
      <c r="A28" s="11">
        <f>IF(Unidades!A14="","",Unidades!A14)</f>
        <v/>
      </c>
      <c r="B28" s="32">
        <f>IF($A28="","",SUMIF(Cotas!$C$2:$C$121,$A28,Cotas!$E$2:$E$121))</f>
        <v/>
      </c>
      <c r="C28" s="32">
        <f>IF($A28="","",SUMIF(Cotas!$C$2:$C$121,$A28,Cotas!$G$2:$G$121))</f>
        <v/>
      </c>
      <c r="D28" s="32">
        <f>IF($A28="","",SUMIF(Cotas!$C$2:$C$121,$A28,Cotas!$H$2:$H$121))</f>
        <v/>
      </c>
      <c r="E28" s="32">
        <f>IF($A28="","",SUMIFS(Cotas!$H$2:$H$121,Cotas!$C$2:$C$121,$A28,Cotas!$I$2:$I$121,"Em atraso")+SUMIFS(Cotas!$H$2:$H$121,Cotas!$C$2:$C$121,$A28,Cotas!$I$2:$I$121,"Parcial em atraso"))</f>
        <v/>
      </c>
      <c r="F28" s="13">
        <f>IF($A28="","",COUNTIFS(Cotas!$C$2:$C$121,$A28,Cotas!$I$2:$I$121,"Em atraso")+COUNTIFS(Cotas!$C$2:$C$121,$A28,Cotas!$I$2:$I$121,"Parcial em atraso"))</f>
        <v/>
      </c>
    </row>
    <row r="29">
      <c r="A29" s="14">
        <f>IF(Unidades!A15="","",Unidades!A15)</f>
        <v/>
      </c>
      <c r="B29" s="33">
        <f>IF($A29="","",SUMIF(Cotas!$C$2:$C$121,$A29,Cotas!$E$2:$E$121))</f>
        <v/>
      </c>
      <c r="C29" s="33">
        <f>IF($A29="","",SUMIF(Cotas!$C$2:$C$121,$A29,Cotas!$G$2:$G$121))</f>
        <v/>
      </c>
      <c r="D29" s="33">
        <f>IF($A29="","",SUMIF(Cotas!$C$2:$C$121,$A29,Cotas!$H$2:$H$121))</f>
        <v/>
      </c>
      <c r="E29" s="33">
        <f>IF($A29="","",SUMIFS(Cotas!$H$2:$H$121,Cotas!$C$2:$C$121,$A29,Cotas!$I$2:$I$121,"Em atraso")+SUMIFS(Cotas!$H$2:$H$121,Cotas!$C$2:$C$121,$A29,Cotas!$I$2:$I$121,"Parcial em atraso"))</f>
        <v/>
      </c>
      <c r="F29" s="16">
        <f>IF($A29="","",COUNTIFS(Cotas!$C$2:$C$121,$A29,Cotas!$I$2:$I$121,"Em atraso")+COUNTIFS(Cotas!$C$2:$C$121,$A29,Cotas!$I$2:$I$121,"Parcial em atraso"))</f>
        <v/>
      </c>
    </row>
    <row r="30">
      <c r="A30" s="11">
        <f>IF(Unidades!A16="","",Unidades!A16)</f>
        <v/>
      </c>
      <c r="B30" s="32">
        <f>IF($A30="","",SUMIF(Cotas!$C$2:$C$121,$A30,Cotas!$E$2:$E$121))</f>
        <v/>
      </c>
      <c r="C30" s="32">
        <f>IF($A30="","",SUMIF(Cotas!$C$2:$C$121,$A30,Cotas!$G$2:$G$121))</f>
        <v/>
      </c>
      <c r="D30" s="32">
        <f>IF($A30="","",SUMIF(Cotas!$C$2:$C$121,$A30,Cotas!$H$2:$H$121))</f>
        <v/>
      </c>
      <c r="E30" s="32">
        <f>IF($A30="","",SUMIFS(Cotas!$H$2:$H$121,Cotas!$C$2:$C$121,$A30,Cotas!$I$2:$I$121,"Em atraso")+SUMIFS(Cotas!$H$2:$H$121,Cotas!$C$2:$C$121,$A30,Cotas!$I$2:$I$121,"Parcial em atraso"))</f>
        <v/>
      </c>
      <c r="F30" s="13">
        <f>IF($A30="","",COUNTIFS(Cotas!$C$2:$C$121,$A30,Cotas!$I$2:$I$121,"Em atraso")+COUNTIFS(Cotas!$C$2:$C$121,$A30,Cotas!$I$2:$I$121,"Parcial em atraso"))</f>
        <v/>
      </c>
    </row>
    <row r="31">
      <c r="A31" s="14">
        <f>IF(Unidades!A17="","",Unidades!A17)</f>
        <v/>
      </c>
      <c r="B31" s="33">
        <f>IF($A31="","",SUMIF(Cotas!$C$2:$C$121,$A31,Cotas!$E$2:$E$121))</f>
        <v/>
      </c>
      <c r="C31" s="33">
        <f>IF($A31="","",SUMIF(Cotas!$C$2:$C$121,$A31,Cotas!$G$2:$G$121))</f>
        <v/>
      </c>
      <c r="D31" s="33">
        <f>IF($A31="","",SUMIF(Cotas!$C$2:$C$121,$A31,Cotas!$H$2:$H$121))</f>
        <v/>
      </c>
      <c r="E31" s="33">
        <f>IF($A31="","",SUMIFS(Cotas!$H$2:$H$121,Cotas!$C$2:$C$121,$A31,Cotas!$I$2:$I$121,"Em atraso")+SUMIFS(Cotas!$H$2:$H$121,Cotas!$C$2:$C$121,$A31,Cotas!$I$2:$I$121,"Parcial em atraso"))</f>
        <v/>
      </c>
      <c r="F31" s="16">
        <f>IF($A31="","",COUNTIFS(Cotas!$C$2:$C$121,$A31,Cotas!$I$2:$I$121,"Em atraso")+COUNTIFS(Cotas!$C$2:$C$121,$A31,Cotas!$I$2:$I$121,"Parcial em atraso"))</f>
        <v/>
      </c>
    </row>
    <row r="32">
      <c r="A32" s="11">
        <f>IF(Unidades!A18="","",Unidades!A18)</f>
        <v/>
      </c>
      <c r="B32" s="32">
        <f>IF($A32="","",SUMIF(Cotas!$C$2:$C$121,$A32,Cotas!$E$2:$E$121))</f>
        <v/>
      </c>
      <c r="C32" s="32">
        <f>IF($A32="","",SUMIF(Cotas!$C$2:$C$121,$A32,Cotas!$G$2:$G$121))</f>
        <v/>
      </c>
      <c r="D32" s="32">
        <f>IF($A32="","",SUMIF(Cotas!$C$2:$C$121,$A32,Cotas!$H$2:$H$121))</f>
        <v/>
      </c>
      <c r="E32" s="32">
        <f>IF($A32="","",SUMIFS(Cotas!$H$2:$H$121,Cotas!$C$2:$C$121,$A32,Cotas!$I$2:$I$121,"Em atraso")+SUMIFS(Cotas!$H$2:$H$121,Cotas!$C$2:$C$121,$A32,Cotas!$I$2:$I$121,"Parcial em atraso"))</f>
        <v/>
      </c>
      <c r="F32" s="13">
        <f>IF($A32="","",COUNTIFS(Cotas!$C$2:$C$121,$A32,Cotas!$I$2:$I$121,"Em atraso")+COUNTIFS(Cotas!$C$2:$C$121,$A32,Cotas!$I$2:$I$121,"Parcial em atraso"))</f>
        <v/>
      </c>
    </row>
    <row r="33">
      <c r="A33" s="14">
        <f>IF(Unidades!A19="","",Unidades!A19)</f>
        <v/>
      </c>
      <c r="B33" s="33">
        <f>IF($A33="","",SUMIF(Cotas!$C$2:$C$121,$A33,Cotas!$E$2:$E$121))</f>
        <v/>
      </c>
      <c r="C33" s="33">
        <f>IF($A33="","",SUMIF(Cotas!$C$2:$C$121,$A33,Cotas!$G$2:$G$121))</f>
        <v/>
      </c>
      <c r="D33" s="33">
        <f>IF($A33="","",SUMIF(Cotas!$C$2:$C$121,$A33,Cotas!$H$2:$H$121))</f>
        <v/>
      </c>
      <c r="E33" s="33">
        <f>IF($A33="","",SUMIFS(Cotas!$H$2:$H$121,Cotas!$C$2:$C$121,$A33,Cotas!$I$2:$I$121,"Em atraso")+SUMIFS(Cotas!$H$2:$H$121,Cotas!$C$2:$C$121,$A33,Cotas!$I$2:$I$121,"Parcial em atraso"))</f>
        <v/>
      </c>
      <c r="F33" s="16">
        <f>IF($A33="","",COUNTIFS(Cotas!$C$2:$C$121,$A33,Cotas!$I$2:$I$121,"Em atraso")+COUNTIFS(Cotas!$C$2:$C$121,$A33,Cotas!$I$2:$I$121,"Parcial em atraso"))</f>
        <v/>
      </c>
    </row>
    <row r="34">
      <c r="A34" s="11">
        <f>IF(Unidades!A20="","",Unidades!A20)</f>
        <v/>
      </c>
      <c r="B34" s="32">
        <f>IF($A34="","",SUMIF(Cotas!$C$2:$C$121,$A34,Cotas!$E$2:$E$121))</f>
        <v/>
      </c>
      <c r="C34" s="32">
        <f>IF($A34="","",SUMIF(Cotas!$C$2:$C$121,$A34,Cotas!$G$2:$G$121))</f>
        <v/>
      </c>
      <c r="D34" s="32">
        <f>IF($A34="","",SUMIF(Cotas!$C$2:$C$121,$A34,Cotas!$H$2:$H$121))</f>
        <v/>
      </c>
      <c r="E34" s="32">
        <f>IF($A34="","",SUMIFS(Cotas!$H$2:$H$121,Cotas!$C$2:$C$121,$A34,Cotas!$I$2:$I$121,"Em atraso")+SUMIFS(Cotas!$H$2:$H$121,Cotas!$C$2:$C$121,$A34,Cotas!$I$2:$I$121,"Parcial em atraso"))</f>
        <v/>
      </c>
      <c r="F34" s="13">
        <f>IF($A34="","",COUNTIFS(Cotas!$C$2:$C$121,$A34,Cotas!$I$2:$I$121,"Em atraso")+COUNTIFS(Cotas!$C$2:$C$121,$A34,Cotas!$I$2:$I$121,"Parcial em atraso"))</f>
        <v/>
      </c>
    </row>
    <row r="35">
      <c r="A35" s="14">
        <f>IF(Unidades!A21="","",Unidades!A21)</f>
        <v/>
      </c>
      <c r="B35" s="33">
        <f>IF($A35="","",SUMIF(Cotas!$C$2:$C$121,$A35,Cotas!$E$2:$E$121))</f>
        <v/>
      </c>
      <c r="C35" s="33">
        <f>IF($A35="","",SUMIF(Cotas!$C$2:$C$121,$A35,Cotas!$G$2:$G$121))</f>
        <v/>
      </c>
      <c r="D35" s="33">
        <f>IF($A35="","",SUMIF(Cotas!$C$2:$C$121,$A35,Cotas!$H$2:$H$121))</f>
        <v/>
      </c>
      <c r="E35" s="33">
        <f>IF($A35="","",SUMIFS(Cotas!$H$2:$H$121,Cotas!$C$2:$C$121,$A35,Cotas!$I$2:$I$121,"Em atraso")+SUMIFS(Cotas!$H$2:$H$121,Cotas!$C$2:$C$121,$A35,Cotas!$I$2:$I$121,"Parcial em atraso"))</f>
        <v/>
      </c>
      <c r="F35" s="16">
        <f>IF($A35="","",COUNTIFS(Cotas!$C$2:$C$121,$A35,Cotas!$I$2:$I$121,"Em atraso")+COUNTIFS(Cotas!$C$2:$C$121,$A35,Cotas!$I$2:$I$121,"Parcial em atraso"))</f>
        <v/>
      </c>
    </row>
    <row r="36">
      <c r="A36" s="11">
        <f>IF(Unidades!A22="","",Unidades!A22)</f>
        <v/>
      </c>
      <c r="B36" s="32">
        <f>IF($A36="","",SUMIF(Cotas!$C$2:$C$121,$A36,Cotas!$E$2:$E$121))</f>
        <v/>
      </c>
      <c r="C36" s="32">
        <f>IF($A36="","",SUMIF(Cotas!$C$2:$C$121,$A36,Cotas!$G$2:$G$121))</f>
        <v/>
      </c>
      <c r="D36" s="32">
        <f>IF($A36="","",SUMIF(Cotas!$C$2:$C$121,$A36,Cotas!$H$2:$H$121))</f>
        <v/>
      </c>
      <c r="E36" s="32">
        <f>IF($A36="","",SUMIFS(Cotas!$H$2:$H$121,Cotas!$C$2:$C$121,$A36,Cotas!$I$2:$I$121,"Em atraso")+SUMIFS(Cotas!$H$2:$H$121,Cotas!$C$2:$C$121,$A36,Cotas!$I$2:$I$121,"Parcial em atraso"))</f>
        <v/>
      </c>
      <c r="F36" s="13">
        <f>IF($A36="","",COUNTIFS(Cotas!$C$2:$C$121,$A36,Cotas!$I$2:$I$121,"Em atraso")+COUNTIFS(Cotas!$C$2:$C$121,$A36,Cotas!$I$2:$I$121,"Parcial em atraso"))</f>
        <v/>
      </c>
    </row>
    <row r="37">
      <c r="A37" s="14">
        <f>IF(Unidades!A23="","",Unidades!A23)</f>
        <v/>
      </c>
      <c r="B37" s="33">
        <f>IF($A37="","",SUMIF(Cotas!$C$2:$C$121,$A37,Cotas!$E$2:$E$121))</f>
        <v/>
      </c>
      <c r="C37" s="33">
        <f>IF($A37="","",SUMIF(Cotas!$C$2:$C$121,$A37,Cotas!$G$2:$G$121))</f>
        <v/>
      </c>
      <c r="D37" s="33">
        <f>IF($A37="","",SUMIF(Cotas!$C$2:$C$121,$A37,Cotas!$H$2:$H$121))</f>
        <v/>
      </c>
      <c r="E37" s="33">
        <f>IF($A37="","",SUMIFS(Cotas!$H$2:$H$121,Cotas!$C$2:$C$121,$A37,Cotas!$I$2:$I$121,"Em atraso")+SUMIFS(Cotas!$H$2:$H$121,Cotas!$C$2:$C$121,$A37,Cotas!$I$2:$I$121,"Parcial em atraso"))</f>
        <v/>
      </c>
      <c r="F37" s="16">
        <f>IF($A37="","",COUNTIFS(Cotas!$C$2:$C$121,$A37,Cotas!$I$2:$I$121,"Em atraso")+COUNTIFS(Cotas!$C$2:$C$121,$A37,Cotas!$I$2:$I$121,"Parcial em atraso"))</f>
        <v/>
      </c>
    </row>
    <row r="38">
      <c r="A38" s="11">
        <f>IF(Unidades!A24="","",Unidades!A24)</f>
        <v/>
      </c>
      <c r="B38" s="32">
        <f>IF($A38="","",SUMIF(Cotas!$C$2:$C$121,$A38,Cotas!$E$2:$E$121))</f>
        <v/>
      </c>
      <c r="C38" s="32">
        <f>IF($A38="","",SUMIF(Cotas!$C$2:$C$121,$A38,Cotas!$G$2:$G$121))</f>
        <v/>
      </c>
      <c r="D38" s="32">
        <f>IF($A38="","",SUMIF(Cotas!$C$2:$C$121,$A38,Cotas!$H$2:$H$121))</f>
        <v/>
      </c>
      <c r="E38" s="32">
        <f>IF($A38="","",SUMIFS(Cotas!$H$2:$H$121,Cotas!$C$2:$C$121,$A38,Cotas!$I$2:$I$121,"Em atraso")+SUMIFS(Cotas!$H$2:$H$121,Cotas!$C$2:$C$121,$A38,Cotas!$I$2:$I$121,"Parcial em atraso"))</f>
        <v/>
      </c>
      <c r="F38" s="13">
        <f>IF($A38="","",COUNTIFS(Cotas!$C$2:$C$121,$A38,Cotas!$I$2:$I$121,"Em atraso")+COUNTIFS(Cotas!$C$2:$C$121,$A38,Cotas!$I$2:$I$121,"Parcial em atraso"))</f>
        <v/>
      </c>
    </row>
    <row r="39">
      <c r="A39" s="14">
        <f>IF(Unidades!A25="","",Unidades!A25)</f>
        <v/>
      </c>
      <c r="B39" s="33">
        <f>IF($A39="","",SUMIF(Cotas!$C$2:$C$121,$A39,Cotas!$E$2:$E$121))</f>
        <v/>
      </c>
      <c r="C39" s="33">
        <f>IF($A39="","",SUMIF(Cotas!$C$2:$C$121,$A39,Cotas!$G$2:$G$121))</f>
        <v/>
      </c>
      <c r="D39" s="33">
        <f>IF($A39="","",SUMIF(Cotas!$C$2:$C$121,$A39,Cotas!$H$2:$H$121))</f>
        <v/>
      </c>
      <c r="E39" s="33">
        <f>IF($A39="","",SUMIFS(Cotas!$H$2:$H$121,Cotas!$C$2:$C$121,$A39,Cotas!$I$2:$I$121,"Em atraso")+SUMIFS(Cotas!$H$2:$H$121,Cotas!$C$2:$C$121,$A39,Cotas!$I$2:$I$121,"Parcial em atraso"))</f>
        <v/>
      </c>
      <c r="F39" s="16">
        <f>IF($A39="","",COUNTIFS(Cotas!$C$2:$C$121,$A39,Cotas!$I$2:$I$121,"Em atraso")+COUNTIFS(Cotas!$C$2:$C$121,$A39,Cotas!$I$2:$I$121,"Parcial em atraso"))</f>
        <v/>
      </c>
    </row>
    <row r="40">
      <c r="A40" s="11">
        <f>IF(Unidades!A26="","",Unidades!A26)</f>
        <v/>
      </c>
      <c r="B40" s="32">
        <f>IF($A40="","",SUMIF(Cotas!$C$2:$C$121,$A40,Cotas!$E$2:$E$121))</f>
        <v/>
      </c>
      <c r="C40" s="32">
        <f>IF($A40="","",SUMIF(Cotas!$C$2:$C$121,$A40,Cotas!$G$2:$G$121))</f>
        <v/>
      </c>
      <c r="D40" s="32">
        <f>IF($A40="","",SUMIF(Cotas!$C$2:$C$121,$A40,Cotas!$H$2:$H$121))</f>
        <v/>
      </c>
      <c r="E40" s="32">
        <f>IF($A40="","",SUMIFS(Cotas!$H$2:$H$121,Cotas!$C$2:$C$121,$A40,Cotas!$I$2:$I$121,"Em atraso")+SUMIFS(Cotas!$H$2:$H$121,Cotas!$C$2:$C$121,$A40,Cotas!$I$2:$I$121,"Parcial em atraso"))</f>
        <v/>
      </c>
      <c r="F40" s="13">
        <f>IF($A40="","",COUNTIFS(Cotas!$C$2:$C$121,$A40,Cotas!$I$2:$I$121,"Em atraso")+COUNTIFS(Cotas!$C$2:$C$121,$A40,Cotas!$I$2:$I$121,"Parcial em atraso"))</f>
        <v/>
      </c>
    </row>
    <row r="41">
      <c r="A41" s="14">
        <f>IF(Unidades!A27="","",Unidades!A27)</f>
        <v/>
      </c>
      <c r="B41" s="33">
        <f>IF($A41="","",SUMIF(Cotas!$C$2:$C$121,$A41,Cotas!$E$2:$E$121))</f>
        <v/>
      </c>
      <c r="C41" s="33">
        <f>IF($A41="","",SUMIF(Cotas!$C$2:$C$121,$A41,Cotas!$G$2:$G$121))</f>
        <v/>
      </c>
      <c r="D41" s="33">
        <f>IF($A41="","",SUMIF(Cotas!$C$2:$C$121,$A41,Cotas!$H$2:$H$121))</f>
        <v/>
      </c>
      <c r="E41" s="33">
        <f>IF($A41="","",SUMIFS(Cotas!$H$2:$H$121,Cotas!$C$2:$C$121,$A41,Cotas!$I$2:$I$121,"Em atraso")+SUMIFS(Cotas!$H$2:$H$121,Cotas!$C$2:$C$121,$A41,Cotas!$I$2:$I$121,"Parcial em atraso"))</f>
        <v/>
      </c>
      <c r="F41" s="16">
        <f>IF($A41="","",COUNTIFS(Cotas!$C$2:$C$121,$A41,Cotas!$I$2:$I$121,"Em atraso")+COUNTIFS(Cotas!$C$2:$C$121,$A41,Cotas!$I$2:$I$121,"Parcial em atraso"))</f>
        <v/>
      </c>
    </row>
    <row r="42">
      <c r="A42" s="11">
        <f>IF(Unidades!A28="","",Unidades!A28)</f>
        <v/>
      </c>
      <c r="B42" s="32">
        <f>IF($A42="","",SUMIF(Cotas!$C$2:$C$121,$A42,Cotas!$E$2:$E$121))</f>
        <v/>
      </c>
      <c r="C42" s="32">
        <f>IF($A42="","",SUMIF(Cotas!$C$2:$C$121,$A42,Cotas!$G$2:$G$121))</f>
        <v/>
      </c>
      <c r="D42" s="32">
        <f>IF($A42="","",SUMIF(Cotas!$C$2:$C$121,$A42,Cotas!$H$2:$H$121))</f>
        <v/>
      </c>
      <c r="E42" s="32">
        <f>IF($A42="","",SUMIFS(Cotas!$H$2:$H$121,Cotas!$C$2:$C$121,$A42,Cotas!$I$2:$I$121,"Em atraso")+SUMIFS(Cotas!$H$2:$H$121,Cotas!$C$2:$C$121,$A42,Cotas!$I$2:$I$121,"Parcial em atraso"))</f>
        <v/>
      </c>
      <c r="F42" s="13">
        <f>IF($A42="","",COUNTIFS(Cotas!$C$2:$C$121,$A42,Cotas!$I$2:$I$121,"Em atraso")+COUNTIFS(Cotas!$C$2:$C$121,$A42,Cotas!$I$2:$I$121,"Parcial em atraso"))</f>
        <v/>
      </c>
    </row>
    <row r="43">
      <c r="A43" s="14">
        <f>IF(Unidades!A29="","",Unidades!A29)</f>
        <v/>
      </c>
      <c r="B43" s="33">
        <f>IF($A43="","",SUMIF(Cotas!$C$2:$C$121,$A43,Cotas!$E$2:$E$121))</f>
        <v/>
      </c>
      <c r="C43" s="33">
        <f>IF($A43="","",SUMIF(Cotas!$C$2:$C$121,$A43,Cotas!$G$2:$G$121))</f>
        <v/>
      </c>
      <c r="D43" s="33">
        <f>IF($A43="","",SUMIF(Cotas!$C$2:$C$121,$A43,Cotas!$H$2:$H$121))</f>
        <v/>
      </c>
      <c r="E43" s="33">
        <f>IF($A43="","",SUMIFS(Cotas!$H$2:$H$121,Cotas!$C$2:$C$121,$A43,Cotas!$I$2:$I$121,"Em atraso")+SUMIFS(Cotas!$H$2:$H$121,Cotas!$C$2:$C$121,$A43,Cotas!$I$2:$I$121,"Parcial em atraso"))</f>
        <v/>
      </c>
      <c r="F43" s="16">
        <f>IF($A43="","",COUNTIFS(Cotas!$C$2:$C$121,$A43,Cotas!$I$2:$I$121,"Em atraso")+COUNTIFS(Cotas!$C$2:$C$121,$A43,Cotas!$I$2:$I$121,"Parcial em atraso"))</f>
        <v/>
      </c>
    </row>
    <row r="44">
      <c r="A44" s="11">
        <f>IF(Unidades!A30="","",Unidades!A30)</f>
        <v/>
      </c>
      <c r="B44" s="32">
        <f>IF($A44="","",SUMIF(Cotas!$C$2:$C$121,$A44,Cotas!$E$2:$E$121))</f>
        <v/>
      </c>
      <c r="C44" s="32">
        <f>IF($A44="","",SUMIF(Cotas!$C$2:$C$121,$A44,Cotas!$G$2:$G$121))</f>
        <v/>
      </c>
      <c r="D44" s="32">
        <f>IF($A44="","",SUMIF(Cotas!$C$2:$C$121,$A44,Cotas!$H$2:$H$121))</f>
        <v/>
      </c>
      <c r="E44" s="32">
        <f>IF($A44="","",SUMIFS(Cotas!$H$2:$H$121,Cotas!$C$2:$C$121,$A44,Cotas!$I$2:$I$121,"Em atraso")+SUMIFS(Cotas!$H$2:$H$121,Cotas!$C$2:$C$121,$A44,Cotas!$I$2:$I$121,"Parcial em atraso"))</f>
        <v/>
      </c>
      <c r="F44" s="13">
        <f>IF($A44="","",COUNTIFS(Cotas!$C$2:$C$121,$A44,Cotas!$I$2:$I$121,"Em atraso")+COUNTIFS(Cotas!$C$2:$C$121,$A44,Cotas!$I$2:$I$121,"Parcial em atraso"))</f>
        <v/>
      </c>
    </row>
    <row r="45">
      <c r="A45" s="14">
        <f>IF(Unidades!A31="","",Unidades!A31)</f>
        <v/>
      </c>
      <c r="B45" s="33">
        <f>IF($A45="","",SUMIF(Cotas!$C$2:$C$121,$A45,Cotas!$E$2:$E$121))</f>
        <v/>
      </c>
      <c r="C45" s="33">
        <f>IF($A45="","",SUMIF(Cotas!$C$2:$C$121,$A45,Cotas!$G$2:$G$121))</f>
        <v/>
      </c>
      <c r="D45" s="33">
        <f>IF($A45="","",SUMIF(Cotas!$C$2:$C$121,$A45,Cotas!$H$2:$H$121))</f>
        <v/>
      </c>
      <c r="E45" s="33">
        <f>IF($A45="","",SUMIFS(Cotas!$H$2:$H$121,Cotas!$C$2:$C$121,$A45,Cotas!$I$2:$I$121,"Em atraso")+SUMIFS(Cotas!$H$2:$H$121,Cotas!$C$2:$C$121,$A45,Cotas!$I$2:$I$121,"Parcial em atraso"))</f>
        <v/>
      </c>
      <c r="F45" s="16">
        <f>IF($A45="","",COUNTIFS(Cotas!$C$2:$C$121,$A45,Cotas!$I$2:$I$121,"Em atraso")+COUNTIFS(Cotas!$C$2:$C$121,$A45,Cotas!$I$2:$I$121,"Parcial em atraso"))</f>
        <v/>
      </c>
    </row>
    <row r="46">
      <c r="A46" s="11">
        <f>IF(Unidades!A32="","",Unidades!A32)</f>
        <v/>
      </c>
      <c r="B46" s="32">
        <f>IF($A46="","",SUMIF(Cotas!$C$2:$C$121,$A46,Cotas!$E$2:$E$121))</f>
        <v/>
      </c>
      <c r="C46" s="32">
        <f>IF($A46="","",SUMIF(Cotas!$C$2:$C$121,$A46,Cotas!$G$2:$G$121))</f>
        <v/>
      </c>
      <c r="D46" s="32">
        <f>IF($A46="","",SUMIF(Cotas!$C$2:$C$121,$A46,Cotas!$H$2:$H$121))</f>
        <v/>
      </c>
      <c r="E46" s="32">
        <f>IF($A46="","",SUMIFS(Cotas!$H$2:$H$121,Cotas!$C$2:$C$121,$A46,Cotas!$I$2:$I$121,"Em atraso")+SUMIFS(Cotas!$H$2:$H$121,Cotas!$C$2:$C$121,$A46,Cotas!$I$2:$I$121,"Parcial em atraso"))</f>
        <v/>
      </c>
      <c r="F46" s="13">
        <f>IF($A46="","",COUNTIFS(Cotas!$C$2:$C$121,$A46,Cotas!$I$2:$I$121,"Em atraso")+COUNTIFS(Cotas!$C$2:$C$121,$A46,Cotas!$I$2:$I$121,"Parcial em atraso"))</f>
        <v/>
      </c>
    </row>
    <row r="47">
      <c r="A47" s="14">
        <f>IF(Unidades!A33="","",Unidades!A33)</f>
        <v/>
      </c>
      <c r="B47" s="33">
        <f>IF($A47="","",SUMIF(Cotas!$C$2:$C$121,$A47,Cotas!$E$2:$E$121))</f>
        <v/>
      </c>
      <c r="C47" s="33">
        <f>IF($A47="","",SUMIF(Cotas!$C$2:$C$121,$A47,Cotas!$G$2:$G$121))</f>
        <v/>
      </c>
      <c r="D47" s="33">
        <f>IF($A47="","",SUMIF(Cotas!$C$2:$C$121,$A47,Cotas!$H$2:$H$121))</f>
        <v/>
      </c>
      <c r="E47" s="33">
        <f>IF($A47="","",SUMIFS(Cotas!$H$2:$H$121,Cotas!$C$2:$C$121,$A47,Cotas!$I$2:$I$121,"Em atraso")+SUMIFS(Cotas!$H$2:$H$121,Cotas!$C$2:$C$121,$A47,Cotas!$I$2:$I$121,"Parcial em atraso"))</f>
        <v/>
      </c>
      <c r="F47" s="16">
        <f>IF($A47="","",COUNTIFS(Cotas!$C$2:$C$121,$A47,Cotas!$I$2:$I$121,"Em atraso")+COUNTIFS(Cotas!$C$2:$C$121,$A47,Cotas!$I$2:$I$121,"Parcial em atraso"))</f>
        <v/>
      </c>
    </row>
    <row r="48">
      <c r="A48" s="11">
        <f>IF(Unidades!A34="","",Unidades!A34)</f>
        <v/>
      </c>
      <c r="B48" s="32">
        <f>IF($A48="","",SUMIF(Cotas!$C$2:$C$121,$A48,Cotas!$E$2:$E$121))</f>
        <v/>
      </c>
      <c r="C48" s="32">
        <f>IF($A48="","",SUMIF(Cotas!$C$2:$C$121,$A48,Cotas!$G$2:$G$121))</f>
        <v/>
      </c>
      <c r="D48" s="32">
        <f>IF($A48="","",SUMIF(Cotas!$C$2:$C$121,$A48,Cotas!$H$2:$H$121))</f>
        <v/>
      </c>
      <c r="E48" s="32">
        <f>IF($A48="","",SUMIFS(Cotas!$H$2:$H$121,Cotas!$C$2:$C$121,$A48,Cotas!$I$2:$I$121,"Em atraso")+SUMIFS(Cotas!$H$2:$H$121,Cotas!$C$2:$C$121,$A48,Cotas!$I$2:$I$121,"Parcial em atraso"))</f>
        <v/>
      </c>
      <c r="F48" s="13">
        <f>IF($A48="","",COUNTIFS(Cotas!$C$2:$C$121,$A48,Cotas!$I$2:$I$121,"Em atraso")+COUNTIFS(Cotas!$C$2:$C$121,$A48,Cotas!$I$2:$I$121,"Parcial em atraso"))</f>
        <v/>
      </c>
    </row>
    <row r="49">
      <c r="A49" s="14">
        <f>IF(Unidades!A35="","",Unidades!A35)</f>
        <v/>
      </c>
      <c r="B49" s="33">
        <f>IF($A49="","",SUMIF(Cotas!$C$2:$C$121,$A49,Cotas!$E$2:$E$121))</f>
        <v/>
      </c>
      <c r="C49" s="33">
        <f>IF($A49="","",SUMIF(Cotas!$C$2:$C$121,$A49,Cotas!$G$2:$G$121))</f>
        <v/>
      </c>
      <c r="D49" s="33">
        <f>IF($A49="","",SUMIF(Cotas!$C$2:$C$121,$A49,Cotas!$H$2:$H$121))</f>
        <v/>
      </c>
      <c r="E49" s="33">
        <f>IF($A49="","",SUMIFS(Cotas!$H$2:$H$121,Cotas!$C$2:$C$121,$A49,Cotas!$I$2:$I$121,"Em atraso")+SUMIFS(Cotas!$H$2:$H$121,Cotas!$C$2:$C$121,$A49,Cotas!$I$2:$I$121,"Parcial em atraso"))</f>
        <v/>
      </c>
      <c r="F49" s="16">
        <f>IF($A49="","",COUNTIFS(Cotas!$C$2:$C$121,$A49,Cotas!$I$2:$I$121,"Em atraso")+COUNTIFS(Cotas!$C$2:$C$121,$A49,Cotas!$I$2:$I$121,"Parcial em atraso"))</f>
        <v/>
      </c>
    </row>
    <row r="50">
      <c r="A50" s="11">
        <f>IF(Unidades!A36="","",Unidades!A36)</f>
        <v/>
      </c>
      <c r="B50" s="32">
        <f>IF($A50="","",SUMIF(Cotas!$C$2:$C$121,$A50,Cotas!$E$2:$E$121))</f>
        <v/>
      </c>
      <c r="C50" s="32">
        <f>IF($A50="","",SUMIF(Cotas!$C$2:$C$121,$A50,Cotas!$G$2:$G$121))</f>
        <v/>
      </c>
      <c r="D50" s="32">
        <f>IF($A50="","",SUMIF(Cotas!$C$2:$C$121,$A50,Cotas!$H$2:$H$121))</f>
        <v/>
      </c>
      <c r="E50" s="32">
        <f>IF($A50="","",SUMIFS(Cotas!$H$2:$H$121,Cotas!$C$2:$C$121,$A50,Cotas!$I$2:$I$121,"Em atraso")+SUMIFS(Cotas!$H$2:$H$121,Cotas!$C$2:$C$121,$A50,Cotas!$I$2:$I$121,"Parcial em atraso"))</f>
        <v/>
      </c>
      <c r="F50" s="13">
        <f>IF($A50="","",COUNTIFS(Cotas!$C$2:$C$121,$A50,Cotas!$I$2:$I$121,"Em atraso")+COUNTIFS(Cotas!$C$2:$C$121,$A50,Cotas!$I$2:$I$121,"Parcial em atraso"))</f>
        <v/>
      </c>
    </row>
    <row r="51">
      <c r="A51" s="14">
        <f>IF(Unidades!A37="","",Unidades!A37)</f>
        <v/>
      </c>
      <c r="B51" s="33">
        <f>IF($A51="","",SUMIF(Cotas!$C$2:$C$121,$A51,Cotas!$E$2:$E$121))</f>
        <v/>
      </c>
      <c r="C51" s="33">
        <f>IF($A51="","",SUMIF(Cotas!$C$2:$C$121,$A51,Cotas!$G$2:$G$121))</f>
        <v/>
      </c>
      <c r="D51" s="33">
        <f>IF($A51="","",SUMIF(Cotas!$C$2:$C$121,$A51,Cotas!$H$2:$H$121))</f>
        <v/>
      </c>
      <c r="E51" s="33">
        <f>IF($A51="","",SUMIFS(Cotas!$H$2:$H$121,Cotas!$C$2:$C$121,$A51,Cotas!$I$2:$I$121,"Em atraso")+SUMIFS(Cotas!$H$2:$H$121,Cotas!$C$2:$C$121,$A51,Cotas!$I$2:$I$121,"Parcial em atraso"))</f>
        <v/>
      </c>
      <c r="F51" s="16">
        <f>IF($A51="","",COUNTIFS(Cotas!$C$2:$C$121,$A51,Cotas!$I$2:$I$121,"Em atraso")+COUNTIFS(Cotas!$C$2:$C$121,$A51,Cotas!$I$2:$I$121,"Parcial em atraso"))</f>
        <v/>
      </c>
    </row>
    <row r="52">
      <c r="A52" s="11">
        <f>IF(Unidades!A38="","",Unidades!A38)</f>
        <v/>
      </c>
      <c r="B52" s="32">
        <f>IF($A52="","",SUMIF(Cotas!$C$2:$C$121,$A52,Cotas!$E$2:$E$121))</f>
        <v/>
      </c>
      <c r="C52" s="32">
        <f>IF($A52="","",SUMIF(Cotas!$C$2:$C$121,$A52,Cotas!$G$2:$G$121))</f>
        <v/>
      </c>
      <c r="D52" s="32">
        <f>IF($A52="","",SUMIF(Cotas!$C$2:$C$121,$A52,Cotas!$H$2:$H$121))</f>
        <v/>
      </c>
      <c r="E52" s="32">
        <f>IF($A52="","",SUMIFS(Cotas!$H$2:$H$121,Cotas!$C$2:$C$121,$A52,Cotas!$I$2:$I$121,"Em atraso")+SUMIFS(Cotas!$H$2:$H$121,Cotas!$C$2:$C$121,$A52,Cotas!$I$2:$I$121,"Parcial em atraso"))</f>
        <v/>
      </c>
      <c r="F52" s="13">
        <f>IF($A52="","",COUNTIFS(Cotas!$C$2:$C$121,$A52,Cotas!$I$2:$I$121,"Em atraso")+COUNTIFS(Cotas!$C$2:$C$121,$A52,Cotas!$I$2:$I$121,"Parcial em atraso"))</f>
        <v/>
      </c>
    </row>
    <row r="53">
      <c r="A53" s="14">
        <f>IF(Unidades!A39="","",Unidades!A39)</f>
        <v/>
      </c>
      <c r="B53" s="33">
        <f>IF($A53="","",SUMIF(Cotas!$C$2:$C$121,$A53,Cotas!$E$2:$E$121))</f>
        <v/>
      </c>
      <c r="C53" s="33">
        <f>IF($A53="","",SUMIF(Cotas!$C$2:$C$121,$A53,Cotas!$G$2:$G$121))</f>
        <v/>
      </c>
      <c r="D53" s="33">
        <f>IF($A53="","",SUMIF(Cotas!$C$2:$C$121,$A53,Cotas!$H$2:$H$121))</f>
        <v/>
      </c>
      <c r="E53" s="33">
        <f>IF($A53="","",SUMIFS(Cotas!$H$2:$H$121,Cotas!$C$2:$C$121,$A53,Cotas!$I$2:$I$121,"Em atraso")+SUMIFS(Cotas!$H$2:$H$121,Cotas!$C$2:$C$121,$A53,Cotas!$I$2:$I$121,"Parcial em atraso"))</f>
        <v/>
      </c>
      <c r="F53" s="16">
        <f>IF($A53="","",COUNTIFS(Cotas!$C$2:$C$121,$A53,Cotas!$I$2:$I$121,"Em atraso")+COUNTIFS(Cotas!$C$2:$C$121,$A53,Cotas!$I$2:$I$121,"Parcial em atraso"))</f>
        <v/>
      </c>
    </row>
    <row r="54">
      <c r="A54" s="11">
        <f>IF(Unidades!A40="","",Unidades!A40)</f>
        <v/>
      </c>
      <c r="B54" s="32">
        <f>IF($A54="","",SUMIF(Cotas!$C$2:$C$121,$A54,Cotas!$E$2:$E$121))</f>
        <v/>
      </c>
      <c r="C54" s="32">
        <f>IF($A54="","",SUMIF(Cotas!$C$2:$C$121,$A54,Cotas!$G$2:$G$121))</f>
        <v/>
      </c>
      <c r="D54" s="32">
        <f>IF($A54="","",SUMIF(Cotas!$C$2:$C$121,$A54,Cotas!$H$2:$H$121))</f>
        <v/>
      </c>
      <c r="E54" s="32">
        <f>IF($A54="","",SUMIFS(Cotas!$H$2:$H$121,Cotas!$C$2:$C$121,$A54,Cotas!$I$2:$I$121,"Em atraso")+SUMIFS(Cotas!$H$2:$H$121,Cotas!$C$2:$C$121,$A54,Cotas!$I$2:$I$121,"Parcial em atraso"))</f>
        <v/>
      </c>
      <c r="F54" s="13">
        <f>IF($A54="","",COUNTIFS(Cotas!$C$2:$C$121,$A54,Cotas!$I$2:$I$121,"Em atraso")+COUNTIFS(Cotas!$C$2:$C$121,$A54,Cotas!$I$2:$I$121,"Parcial em atraso"))</f>
        <v/>
      </c>
    </row>
    <row r="55">
      <c r="A55" s="14">
        <f>IF(Unidades!A41="","",Unidades!A41)</f>
        <v/>
      </c>
      <c r="B55" s="33">
        <f>IF($A55="","",SUMIF(Cotas!$C$2:$C$121,$A55,Cotas!$E$2:$E$121))</f>
        <v/>
      </c>
      <c r="C55" s="33">
        <f>IF($A55="","",SUMIF(Cotas!$C$2:$C$121,$A55,Cotas!$G$2:$G$121))</f>
        <v/>
      </c>
      <c r="D55" s="33">
        <f>IF($A55="","",SUMIF(Cotas!$C$2:$C$121,$A55,Cotas!$H$2:$H$121))</f>
        <v/>
      </c>
      <c r="E55" s="33">
        <f>IF($A55="","",SUMIFS(Cotas!$H$2:$H$121,Cotas!$C$2:$C$121,$A55,Cotas!$I$2:$I$121,"Em atraso")+SUMIFS(Cotas!$H$2:$H$121,Cotas!$C$2:$C$121,$A55,Cotas!$I$2:$I$121,"Parcial em atraso"))</f>
        <v/>
      </c>
      <c r="F55" s="16">
        <f>IF($A55="","",COUNTIFS(Cotas!$C$2:$C$121,$A55,Cotas!$I$2:$I$121,"Em atraso")+COUNTIFS(Cotas!$C$2:$C$121,$A55,Cotas!$I$2:$I$121,"Parcial em atraso"))</f>
        <v/>
      </c>
    </row>
    <row r="56">
      <c r="A56" s="11">
        <f>IF(Unidades!A42="","",Unidades!A42)</f>
        <v/>
      </c>
      <c r="B56" s="32">
        <f>IF($A56="","",SUMIF(Cotas!$C$2:$C$121,$A56,Cotas!$E$2:$E$121))</f>
        <v/>
      </c>
      <c r="C56" s="32">
        <f>IF($A56="","",SUMIF(Cotas!$C$2:$C$121,$A56,Cotas!$G$2:$G$121))</f>
        <v/>
      </c>
      <c r="D56" s="32">
        <f>IF($A56="","",SUMIF(Cotas!$C$2:$C$121,$A56,Cotas!$H$2:$H$121))</f>
        <v/>
      </c>
      <c r="E56" s="32">
        <f>IF($A56="","",SUMIFS(Cotas!$H$2:$H$121,Cotas!$C$2:$C$121,$A56,Cotas!$I$2:$I$121,"Em atraso")+SUMIFS(Cotas!$H$2:$H$121,Cotas!$C$2:$C$121,$A56,Cotas!$I$2:$I$121,"Parcial em atraso"))</f>
        <v/>
      </c>
      <c r="F56" s="13">
        <f>IF($A56="","",COUNTIFS(Cotas!$C$2:$C$121,$A56,Cotas!$I$2:$I$121,"Em atraso")+COUNTIFS(Cotas!$C$2:$C$121,$A56,Cotas!$I$2:$I$121,"Parcial em atraso"))</f>
        <v/>
      </c>
    </row>
    <row r="57">
      <c r="A57" s="14">
        <f>IF(Unidades!A43="","",Unidades!A43)</f>
        <v/>
      </c>
      <c r="B57" s="33">
        <f>IF($A57="","",SUMIF(Cotas!$C$2:$C$121,$A57,Cotas!$E$2:$E$121))</f>
        <v/>
      </c>
      <c r="C57" s="33">
        <f>IF($A57="","",SUMIF(Cotas!$C$2:$C$121,$A57,Cotas!$G$2:$G$121))</f>
        <v/>
      </c>
      <c r="D57" s="33">
        <f>IF($A57="","",SUMIF(Cotas!$C$2:$C$121,$A57,Cotas!$H$2:$H$121))</f>
        <v/>
      </c>
      <c r="E57" s="33">
        <f>IF($A57="","",SUMIFS(Cotas!$H$2:$H$121,Cotas!$C$2:$C$121,$A57,Cotas!$I$2:$I$121,"Em atraso")+SUMIFS(Cotas!$H$2:$H$121,Cotas!$C$2:$C$121,$A57,Cotas!$I$2:$I$121,"Parcial em atraso"))</f>
        <v/>
      </c>
      <c r="F57" s="16">
        <f>IF($A57="","",COUNTIFS(Cotas!$C$2:$C$121,$A57,Cotas!$I$2:$I$121,"Em atraso")+COUNTIFS(Cotas!$C$2:$C$121,$A57,Cotas!$I$2:$I$121,"Parcial em atraso"))</f>
        <v/>
      </c>
    </row>
    <row r="58">
      <c r="A58" s="11">
        <f>IF(Unidades!A44="","",Unidades!A44)</f>
        <v/>
      </c>
      <c r="B58" s="32">
        <f>IF($A58="","",SUMIF(Cotas!$C$2:$C$121,$A58,Cotas!$E$2:$E$121))</f>
        <v/>
      </c>
      <c r="C58" s="32">
        <f>IF($A58="","",SUMIF(Cotas!$C$2:$C$121,$A58,Cotas!$G$2:$G$121))</f>
        <v/>
      </c>
      <c r="D58" s="32">
        <f>IF($A58="","",SUMIF(Cotas!$C$2:$C$121,$A58,Cotas!$H$2:$H$121))</f>
        <v/>
      </c>
      <c r="E58" s="32">
        <f>IF($A58="","",SUMIFS(Cotas!$H$2:$H$121,Cotas!$C$2:$C$121,$A58,Cotas!$I$2:$I$121,"Em atraso")+SUMIFS(Cotas!$H$2:$H$121,Cotas!$C$2:$C$121,$A58,Cotas!$I$2:$I$121,"Parcial em atraso"))</f>
        <v/>
      </c>
      <c r="F58" s="13">
        <f>IF($A58="","",COUNTIFS(Cotas!$C$2:$C$121,$A58,Cotas!$I$2:$I$121,"Em atraso")+COUNTIFS(Cotas!$C$2:$C$121,$A58,Cotas!$I$2:$I$121,"Parcial em atraso"))</f>
        <v/>
      </c>
    </row>
    <row r="59">
      <c r="A59" s="14">
        <f>IF(Unidades!A45="","",Unidades!A45)</f>
        <v/>
      </c>
      <c r="B59" s="33">
        <f>IF($A59="","",SUMIF(Cotas!$C$2:$C$121,$A59,Cotas!$E$2:$E$121))</f>
        <v/>
      </c>
      <c r="C59" s="33">
        <f>IF($A59="","",SUMIF(Cotas!$C$2:$C$121,$A59,Cotas!$G$2:$G$121))</f>
        <v/>
      </c>
      <c r="D59" s="33">
        <f>IF($A59="","",SUMIF(Cotas!$C$2:$C$121,$A59,Cotas!$H$2:$H$121))</f>
        <v/>
      </c>
      <c r="E59" s="33">
        <f>IF($A59="","",SUMIFS(Cotas!$H$2:$H$121,Cotas!$C$2:$C$121,$A59,Cotas!$I$2:$I$121,"Em atraso")+SUMIFS(Cotas!$H$2:$H$121,Cotas!$C$2:$C$121,$A59,Cotas!$I$2:$I$121,"Parcial em atraso"))</f>
        <v/>
      </c>
      <c r="F59" s="16">
        <f>IF($A59="","",COUNTIFS(Cotas!$C$2:$C$121,$A59,Cotas!$I$2:$I$121,"Em atraso")+COUNTIFS(Cotas!$C$2:$C$121,$A59,Cotas!$I$2:$I$121,"Parcial em atraso"))</f>
        <v/>
      </c>
    </row>
    <row r="60">
      <c r="A60" s="11">
        <f>IF(Unidades!A46="","",Unidades!A46)</f>
        <v/>
      </c>
      <c r="B60" s="32">
        <f>IF($A60="","",SUMIF(Cotas!$C$2:$C$121,$A60,Cotas!$E$2:$E$121))</f>
        <v/>
      </c>
      <c r="C60" s="32">
        <f>IF($A60="","",SUMIF(Cotas!$C$2:$C$121,$A60,Cotas!$G$2:$G$121))</f>
        <v/>
      </c>
      <c r="D60" s="32">
        <f>IF($A60="","",SUMIF(Cotas!$C$2:$C$121,$A60,Cotas!$H$2:$H$121))</f>
        <v/>
      </c>
      <c r="E60" s="32">
        <f>IF($A60="","",SUMIFS(Cotas!$H$2:$H$121,Cotas!$C$2:$C$121,$A60,Cotas!$I$2:$I$121,"Em atraso")+SUMIFS(Cotas!$H$2:$H$121,Cotas!$C$2:$C$121,$A60,Cotas!$I$2:$I$121,"Parcial em atraso"))</f>
        <v/>
      </c>
      <c r="F60" s="13">
        <f>IF($A60="","",COUNTIFS(Cotas!$C$2:$C$121,$A60,Cotas!$I$2:$I$121,"Em atraso")+COUNTIFS(Cotas!$C$2:$C$121,$A60,Cotas!$I$2:$I$121,"Parcial em atraso"))</f>
        <v/>
      </c>
    </row>
    <row r="61">
      <c r="A61" s="14">
        <f>IF(Unidades!A47="","",Unidades!A47)</f>
        <v/>
      </c>
      <c r="B61" s="33">
        <f>IF($A61="","",SUMIF(Cotas!$C$2:$C$121,$A61,Cotas!$E$2:$E$121))</f>
        <v/>
      </c>
      <c r="C61" s="33">
        <f>IF($A61="","",SUMIF(Cotas!$C$2:$C$121,$A61,Cotas!$G$2:$G$121))</f>
        <v/>
      </c>
      <c r="D61" s="33">
        <f>IF($A61="","",SUMIF(Cotas!$C$2:$C$121,$A61,Cotas!$H$2:$H$121))</f>
        <v/>
      </c>
      <c r="E61" s="33">
        <f>IF($A61="","",SUMIFS(Cotas!$H$2:$H$121,Cotas!$C$2:$C$121,$A61,Cotas!$I$2:$I$121,"Em atraso")+SUMIFS(Cotas!$H$2:$H$121,Cotas!$C$2:$C$121,$A61,Cotas!$I$2:$I$121,"Parcial em atraso"))</f>
        <v/>
      </c>
      <c r="F61" s="16">
        <f>IF($A61="","",COUNTIFS(Cotas!$C$2:$C$121,$A61,Cotas!$I$2:$I$121,"Em atraso")+COUNTIFS(Cotas!$C$2:$C$121,$A61,Cotas!$I$2:$I$121,"Parcial em atraso"))</f>
        <v/>
      </c>
    </row>
    <row r="62">
      <c r="A62" s="11">
        <f>IF(Unidades!A48="","",Unidades!A48)</f>
        <v/>
      </c>
      <c r="B62" s="32">
        <f>IF($A62="","",SUMIF(Cotas!$C$2:$C$121,$A62,Cotas!$E$2:$E$121))</f>
        <v/>
      </c>
      <c r="C62" s="32">
        <f>IF($A62="","",SUMIF(Cotas!$C$2:$C$121,$A62,Cotas!$G$2:$G$121))</f>
        <v/>
      </c>
      <c r="D62" s="32">
        <f>IF($A62="","",SUMIF(Cotas!$C$2:$C$121,$A62,Cotas!$H$2:$H$121))</f>
        <v/>
      </c>
      <c r="E62" s="32">
        <f>IF($A62="","",SUMIFS(Cotas!$H$2:$H$121,Cotas!$C$2:$C$121,$A62,Cotas!$I$2:$I$121,"Em atraso")+SUMIFS(Cotas!$H$2:$H$121,Cotas!$C$2:$C$121,$A62,Cotas!$I$2:$I$121,"Parcial em atraso"))</f>
        <v/>
      </c>
      <c r="F62" s="13">
        <f>IF($A62="","",COUNTIFS(Cotas!$C$2:$C$121,$A62,Cotas!$I$2:$I$121,"Em atraso")+COUNTIFS(Cotas!$C$2:$C$121,$A62,Cotas!$I$2:$I$121,"Parcial em atraso"))</f>
        <v/>
      </c>
    </row>
    <row r="63">
      <c r="A63" s="14">
        <f>IF(Unidades!A49="","",Unidades!A49)</f>
        <v/>
      </c>
      <c r="B63" s="33">
        <f>IF($A63="","",SUMIF(Cotas!$C$2:$C$121,$A63,Cotas!$E$2:$E$121))</f>
        <v/>
      </c>
      <c r="C63" s="33">
        <f>IF($A63="","",SUMIF(Cotas!$C$2:$C$121,$A63,Cotas!$G$2:$G$121))</f>
        <v/>
      </c>
      <c r="D63" s="33">
        <f>IF($A63="","",SUMIF(Cotas!$C$2:$C$121,$A63,Cotas!$H$2:$H$121))</f>
        <v/>
      </c>
      <c r="E63" s="33">
        <f>IF($A63="","",SUMIFS(Cotas!$H$2:$H$121,Cotas!$C$2:$C$121,$A63,Cotas!$I$2:$I$121,"Em atraso")+SUMIFS(Cotas!$H$2:$H$121,Cotas!$C$2:$C$121,$A63,Cotas!$I$2:$I$121,"Parcial em atraso"))</f>
        <v/>
      </c>
      <c r="F63" s="16">
        <f>IF($A63="","",COUNTIFS(Cotas!$C$2:$C$121,$A63,Cotas!$I$2:$I$121,"Em atraso")+COUNTIFS(Cotas!$C$2:$C$121,$A63,Cotas!$I$2:$I$121,"Parcial em atraso"))</f>
        <v/>
      </c>
    </row>
    <row r="64">
      <c r="A64" s="11">
        <f>IF(Unidades!A50="","",Unidades!A50)</f>
        <v/>
      </c>
      <c r="B64" s="32">
        <f>IF($A64="","",SUMIF(Cotas!$C$2:$C$121,$A64,Cotas!$E$2:$E$121))</f>
        <v/>
      </c>
      <c r="C64" s="32">
        <f>IF($A64="","",SUMIF(Cotas!$C$2:$C$121,$A64,Cotas!$G$2:$G$121))</f>
        <v/>
      </c>
      <c r="D64" s="32">
        <f>IF($A64="","",SUMIF(Cotas!$C$2:$C$121,$A64,Cotas!$H$2:$H$121))</f>
        <v/>
      </c>
      <c r="E64" s="32">
        <f>IF($A64="","",SUMIFS(Cotas!$H$2:$H$121,Cotas!$C$2:$C$121,$A64,Cotas!$I$2:$I$121,"Em atraso")+SUMIFS(Cotas!$H$2:$H$121,Cotas!$C$2:$C$121,$A64,Cotas!$I$2:$I$121,"Parcial em atraso"))</f>
        <v/>
      </c>
      <c r="F64" s="13">
        <f>IF($A64="","",COUNTIFS(Cotas!$C$2:$C$121,$A64,Cotas!$I$2:$I$121,"Em atraso")+COUNTIFS(Cotas!$C$2:$C$121,$A64,Cotas!$I$2:$I$121,"Parcial em atraso"))</f>
        <v/>
      </c>
    </row>
    <row r="65">
      <c r="A65" s="14">
        <f>IF(Unidades!A51="","",Unidades!A51)</f>
        <v/>
      </c>
      <c r="B65" s="33">
        <f>IF($A65="","",SUMIF(Cotas!$C$2:$C$121,$A65,Cotas!$E$2:$E$121))</f>
        <v/>
      </c>
      <c r="C65" s="33">
        <f>IF($A65="","",SUMIF(Cotas!$C$2:$C$121,$A65,Cotas!$G$2:$G$121))</f>
        <v/>
      </c>
      <c r="D65" s="33">
        <f>IF($A65="","",SUMIF(Cotas!$C$2:$C$121,$A65,Cotas!$H$2:$H$121))</f>
        <v/>
      </c>
      <c r="E65" s="33">
        <f>IF($A65="","",SUMIFS(Cotas!$H$2:$H$121,Cotas!$C$2:$C$121,$A65,Cotas!$I$2:$I$121,"Em atraso")+SUMIFS(Cotas!$H$2:$H$121,Cotas!$C$2:$C$121,$A65,Cotas!$I$2:$I$121,"Parcial em atraso"))</f>
        <v/>
      </c>
      <c r="F65" s="16">
        <f>IF($A65="","",COUNTIFS(Cotas!$C$2:$C$121,$A65,Cotas!$I$2:$I$121,"Em atraso")+COUNTIFS(Cotas!$C$2:$C$121,$A65,Cotas!$I$2:$I$121,"Parcial em atraso"))</f>
        <v/>
      </c>
    </row>
    <row r="66">
      <c r="A66" s="11">
        <f>IF(Unidades!A52="","",Unidades!A52)</f>
        <v/>
      </c>
      <c r="B66" s="32">
        <f>IF($A66="","",SUMIF(Cotas!$C$2:$C$121,$A66,Cotas!$E$2:$E$121))</f>
        <v/>
      </c>
      <c r="C66" s="32">
        <f>IF($A66="","",SUMIF(Cotas!$C$2:$C$121,$A66,Cotas!$G$2:$G$121))</f>
        <v/>
      </c>
      <c r="D66" s="32">
        <f>IF($A66="","",SUMIF(Cotas!$C$2:$C$121,$A66,Cotas!$H$2:$H$121))</f>
        <v/>
      </c>
      <c r="E66" s="32">
        <f>IF($A66="","",SUMIFS(Cotas!$H$2:$H$121,Cotas!$C$2:$C$121,$A66,Cotas!$I$2:$I$121,"Em atraso")+SUMIFS(Cotas!$H$2:$H$121,Cotas!$C$2:$C$121,$A66,Cotas!$I$2:$I$121,"Parcial em atraso"))</f>
        <v/>
      </c>
      <c r="F66" s="13">
        <f>IF($A66="","",COUNTIFS(Cotas!$C$2:$C$121,$A66,Cotas!$I$2:$I$121,"Em atraso")+COUNTIFS(Cotas!$C$2:$C$121,$A66,Cotas!$I$2:$I$121,"Parcial em atraso"))</f>
        <v/>
      </c>
    </row>
    <row r="67">
      <c r="A67" s="14">
        <f>IF(Unidades!A53="","",Unidades!A53)</f>
        <v/>
      </c>
      <c r="B67" s="33">
        <f>IF($A67="","",SUMIF(Cotas!$C$2:$C$121,$A67,Cotas!$E$2:$E$121))</f>
        <v/>
      </c>
      <c r="C67" s="33">
        <f>IF($A67="","",SUMIF(Cotas!$C$2:$C$121,$A67,Cotas!$G$2:$G$121))</f>
        <v/>
      </c>
      <c r="D67" s="33">
        <f>IF($A67="","",SUMIF(Cotas!$C$2:$C$121,$A67,Cotas!$H$2:$H$121))</f>
        <v/>
      </c>
      <c r="E67" s="33">
        <f>IF($A67="","",SUMIFS(Cotas!$H$2:$H$121,Cotas!$C$2:$C$121,$A67,Cotas!$I$2:$I$121,"Em atraso")+SUMIFS(Cotas!$H$2:$H$121,Cotas!$C$2:$C$121,$A67,Cotas!$I$2:$I$121,"Parcial em atraso"))</f>
        <v/>
      </c>
      <c r="F67" s="16">
        <f>IF($A67="","",COUNTIFS(Cotas!$C$2:$C$121,$A67,Cotas!$I$2:$I$121,"Em atraso")+COUNTIFS(Cotas!$C$2:$C$121,$A67,Cotas!$I$2:$I$121,"Parcial em atraso"))</f>
        <v/>
      </c>
    </row>
    <row r="68">
      <c r="A68" s="11">
        <f>IF(Unidades!A54="","",Unidades!A54)</f>
        <v/>
      </c>
      <c r="B68" s="32">
        <f>IF($A68="","",SUMIF(Cotas!$C$2:$C$121,$A68,Cotas!$E$2:$E$121))</f>
        <v/>
      </c>
      <c r="C68" s="32">
        <f>IF($A68="","",SUMIF(Cotas!$C$2:$C$121,$A68,Cotas!$G$2:$G$121))</f>
        <v/>
      </c>
      <c r="D68" s="32">
        <f>IF($A68="","",SUMIF(Cotas!$C$2:$C$121,$A68,Cotas!$H$2:$H$121))</f>
        <v/>
      </c>
      <c r="E68" s="32">
        <f>IF($A68="","",SUMIFS(Cotas!$H$2:$H$121,Cotas!$C$2:$C$121,$A68,Cotas!$I$2:$I$121,"Em atraso")+SUMIFS(Cotas!$H$2:$H$121,Cotas!$C$2:$C$121,$A68,Cotas!$I$2:$I$121,"Parcial em atraso"))</f>
        <v/>
      </c>
      <c r="F68" s="13">
        <f>IF($A68="","",COUNTIFS(Cotas!$C$2:$C$121,$A68,Cotas!$I$2:$I$121,"Em atraso")+COUNTIFS(Cotas!$C$2:$C$121,$A68,Cotas!$I$2:$I$121,"Parcial em atraso"))</f>
        <v/>
      </c>
    </row>
    <row r="69">
      <c r="A69" s="14">
        <f>IF(Unidades!A55="","",Unidades!A55)</f>
        <v/>
      </c>
      <c r="B69" s="33">
        <f>IF($A69="","",SUMIF(Cotas!$C$2:$C$121,$A69,Cotas!$E$2:$E$121))</f>
        <v/>
      </c>
      <c r="C69" s="33">
        <f>IF($A69="","",SUMIF(Cotas!$C$2:$C$121,$A69,Cotas!$G$2:$G$121))</f>
        <v/>
      </c>
      <c r="D69" s="33">
        <f>IF($A69="","",SUMIF(Cotas!$C$2:$C$121,$A69,Cotas!$H$2:$H$121))</f>
        <v/>
      </c>
      <c r="E69" s="33">
        <f>IF($A69="","",SUMIFS(Cotas!$H$2:$H$121,Cotas!$C$2:$C$121,$A69,Cotas!$I$2:$I$121,"Em atraso")+SUMIFS(Cotas!$H$2:$H$121,Cotas!$C$2:$C$121,$A69,Cotas!$I$2:$I$121,"Parcial em atraso"))</f>
        <v/>
      </c>
      <c r="F69" s="16">
        <f>IF($A69="","",COUNTIFS(Cotas!$C$2:$C$121,$A69,Cotas!$I$2:$I$121,"Em atraso")+COUNTIFS(Cotas!$C$2:$C$121,$A69,Cotas!$I$2:$I$121,"Parcial em atraso"))</f>
        <v/>
      </c>
    </row>
    <row r="70">
      <c r="A70" s="11">
        <f>IF(Unidades!A56="","",Unidades!A56)</f>
        <v/>
      </c>
      <c r="B70" s="32">
        <f>IF($A70="","",SUMIF(Cotas!$C$2:$C$121,$A70,Cotas!$E$2:$E$121))</f>
        <v/>
      </c>
      <c r="C70" s="32">
        <f>IF($A70="","",SUMIF(Cotas!$C$2:$C$121,$A70,Cotas!$G$2:$G$121))</f>
        <v/>
      </c>
      <c r="D70" s="32">
        <f>IF($A70="","",SUMIF(Cotas!$C$2:$C$121,$A70,Cotas!$H$2:$H$121))</f>
        <v/>
      </c>
      <c r="E70" s="32">
        <f>IF($A70="","",SUMIFS(Cotas!$H$2:$H$121,Cotas!$C$2:$C$121,$A70,Cotas!$I$2:$I$121,"Em atraso")+SUMIFS(Cotas!$H$2:$H$121,Cotas!$C$2:$C$121,$A70,Cotas!$I$2:$I$121,"Parcial em atraso"))</f>
        <v/>
      </c>
      <c r="F70" s="13">
        <f>IF($A70="","",COUNTIFS(Cotas!$C$2:$C$121,$A70,Cotas!$I$2:$I$121,"Em atraso")+COUNTIFS(Cotas!$C$2:$C$121,$A70,Cotas!$I$2:$I$121,"Parcial em atraso"))</f>
        <v/>
      </c>
    </row>
    <row r="71">
      <c r="A71" s="14">
        <f>IF(Unidades!A57="","",Unidades!A57)</f>
        <v/>
      </c>
      <c r="B71" s="33">
        <f>IF($A71="","",SUMIF(Cotas!$C$2:$C$121,$A71,Cotas!$E$2:$E$121))</f>
        <v/>
      </c>
      <c r="C71" s="33">
        <f>IF($A71="","",SUMIF(Cotas!$C$2:$C$121,$A71,Cotas!$G$2:$G$121))</f>
        <v/>
      </c>
      <c r="D71" s="33">
        <f>IF($A71="","",SUMIF(Cotas!$C$2:$C$121,$A71,Cotas!$H$2:$H$121))</f>
        <v/>
      </c>
      <c r="E71" s="33">
        <f>IF($A71="","",SUMIFS(Cotas!$H$2:$H$121,Cotas!$C$2:$C$121,$A71,Cotas!$I$2:$I$121,"Em atraso")+SUMIFS(Cotas!$H$2:$H$121,Cotas!$C$2:$C$121,$A71,Cotas!$I$2:$I$121,"Parcial em atraso"))</f>
        <v/>
      </c>
      <c r="F71" s="16">
        <f>IF($A71="","",COUNTIFS(Cotas!$C$2:$C$121,$A71,Cotas!$I$2:$I$121,"Em atraso")+COUNTIFS(Cotas!$C$2:$C$121,$A71,Cotas!$I$2:$I$121,"Parcial em atraso"))</f>
        <v/>
      </c>
    </row>
    <row r="72">
      <c r="A72" s="11">
        <f>IF(Unidades!A58="","",Unidades!A58)</f>
        <v/>
      </c>
      <c r="B72" s="32">
        <f>IF($A72="","",SUMIF(Cotas!$C$2:$C$121,$A72,Cotas!$E$2:$E$121))</f>
        <v/>
      </c>
      <c r="C72" s="32">
        <f>IF($A72="","",SUMIF(Cotas!$C$2:$C$121,$A72,Cotas!$G$2:$G$121))</f>
        <v/>
      </c>
      <c r="D72" s="32">
        <f>IF($A72="","",SUMIF(Cotas!$C$2:$C$121,$A72,Cotas!$H$2:$H$121))</f>
        <v/>
      </c>
      <c r="E72" s="32">
        <f>IF($A72="","",SUMIFS(Cotas!$H$2:$H$121,Cotas!$C$2:$C$121,$A72,Cotas!$I$2:$I$121,"Em atraso")+SUMIFS(Cotas!$H$2:$H$121,Cotas!$C$2:$C$121,$A72,Cotas!$I$2:$I$121,"Parcial em atraso"))</f>
        <v/>
      </c>
      <c r="F72" s="13">
        <f>IF($A72="","",COUNTIFS(Cotas!$C$2:$C$121,$A72,Cotas!$I$2:$I$121,"Em atraso")+COUNTIFS(Cotas!$C$2:$C$121,$A72,Cotas!$I$2:$I$121,"Parcial em atraso"))</f>
        <v/>
      </c>
    </row>
    <row r="73">
      <c r="A73" s="14">
        <f>IF(Unidades!A59="","",Unidades!A59)</f>
        <v/>
      </c>
      <c r="B73" s="33">
        <f>IF($A73="","",SUMIF(Cotas!$C$2:$C$121,$A73,Cotas!$E$2:$E$121))</f>
        <v/>
      </c>
      <c r="C73" s="33">
        <f>IF($A73="","",SUMIF(Cotas!$C$2:$C$121,$A73,Cotas!$G$2:$G$121))</f>
        <v/>
      </c>
      <c r="D73" s="33">
        <f>IF($A73="","",SUMIF(Cotas!$C$2:$C$121,$A73,Cotas!$H$2:$H$121))</f>
        <v/>
      </c>
      <c r="E73" s="33">
        <f>IF($A73="","",SUMIFS(Cotas!$H$2:$H$121,Cotas!$C$2:$C$121,$A73,Cotas!$I$2:$I$121,"Em atraso")+SUMIFS(Cotas!$H$2:$H$121,Cotas!$C$2:$C$121,$A73,Cotas!$I$2:$I$121,"Parcial em atraso"))</f>
        <v/>
      </c>
      <c r="F73" s="16">
        <f>IF($A73="","",COUNTIFS(Cotas!$C$2:$C$121,$A73,Cotas!$I$2:$I$121,"Em atraso")+COUNTIFS(Cotas!$C$2:$C$121,$A73,Cotas!$I$2:$I$121,"Parcial em atraso"))</f>
        <v/>
      </c>
    </row>
    <row r="74">
      <c r="A74" s="11">
        <f>IF(Unidades!A60="","",Unidades!A60)</f>
        <v/>
      </c>
      <c r="B74" s="32">
        <f>IF($A74="","",SUMIF(Cotas!$C$2:$C$121,$A74,Cotas!$E$2:$E$121))</f>
        <v/>
      </c>
      <c r="C74" s="32">
        <f>IF($A74="","",SUMIF(Cotas!$C$2:$C$121,$A74,Cotas!$G$2:$G$121))</f>
        <v/>
      </c>
      <c r="D74" s="32">
        <f>IF($A74="","",SUMIF(Cotas!$C$2:$C$121,$A74,Cotas!$H$2:$H$121))</f>
        <v/>
      </c>
      <c r="E74" s="32">
        <f>IF($A74="","",SUMIFS(Cotas!$H$2:$H$121,Cotas!$C$2:$C$121,$A74,Cotas!$I$2:$I$121,"Em atraso")+SUMIFS(Cotas!$H$2:$H$121,Cotas!$C$2:$C$121,$A74,Cotas!$I$2:$I$121,"Parcial em atraso"))</f>
        <v/>
      </c>
      <c r="F74" s="13">
        <f>IF($A74="","",COUNTIFS(Cotas!$C$2:$C$121,$A74,Cotas!$I$2:$I$121,"Em atraso")+COUNTIFS(Cotas!$C$2:$C$121,$A74,Cotas!$I$2:$I$121,"Parcial em atraso"))</f>
        <v/>
      </c>
    </row>
    <row r="75">
      <c r="A75" s="14">
        <f>IF(Unidades!A61="","",Unidades!A61)</f>
        <v/>
      </c>
      <c r="B75" s="33">
        <f>IF($A75="","",SUMIF(Cotas!$C$2:$C$121,$A75,Cotas!$E$2:$E$121))</f>
        <v/>
      </c>
      <c r="C75" s="33">
        <f>IF($A75="","",SUMIF(Cotas!$C$2:$C$121,$A75,Cotas!$G$2:$G$121))</f>
        <v/>
      </c>
      <c r="D75" s="33">
        <f>IF($A75="","",SUMIF(Cotas!$C$2:$C$121,$A75,Cotas!$H$2:$H$121))</f>
        <v/>
      </c>
      <c r="E75" s="33">
        <f>IF($A75="","",SUMIFS(Cotas!$H$2:$H$121,Cotas!$C$2:$C$121,$A75,Cotas!$I$2:$I$121,"Em atraso")+SUMIFS(Cotas!$H$2:$H$121,Cotas!$C$2:$C$121,$A75,Cotas!$I$2:$I$121,"Parcial em atraso"))</f>
        <v/>
      </c>
      <c r="F75" s="16">
        <f>IF($A75="","",COUNTIFS(Cotas!$C$2:$C$121,$A75,Cotas!$I$2:$I$121,"Em atraso")+COUNTIFS(Cotas!$C$2:$C$121,$A75,Cotas!$I$2:$I$121,"Parcial em atraso"))</f>
        <v/>
      </c>
    </row>
    <row r="76">
      <c r="A76" s="11">
        <f>IF(Unidades!A62="","",Unidades!A62)</f>
        <v/>
      </c>
      <c r="B76" s="32">
        <f>IF($A76="","",SUMIF(Cotas!$C$2:$C$121,$A76,Cotas!$E$2:$E$121))</f>
        <v/>
      </c>
      <c r="C76" s="32">
        <f>IF($A76="","",SUMIF(Cotas!$C$2:$C$121,$A76,Cotas!$G$2:$G$121))</f>
        <v/>
      </c>
      <c r="D76" s="32">
        <f>IF($A76="","",SUMIF(Cotas!$C$2:$C$121,$A76,Cotas!$H$2:$H$121))</f>
        <v/>
      </c>
      <c r="E76" s="32">
        <f>IF($A76="","",SUMIFS(Cotas!$H$2:$H$121,Cotas!$C$2:$C$121,$A76,Cotas!$I$2:$I$121,"Em atraso")+SUMIFS(Cotas!$H$2:$H$121,Cotas!$C$2:$C$121,$A76,Cotas!$I$2:$I$121,"Parcial em atraso"))</f>
        <v/>
      </c>
      <c r="F76" s="13">
        <f>IF($A76="","",COUNTIFS(Cotas!$C$2:$C$121,$A76,Cotas!$I$2:$I$121,"Em atraso")+COUNTIFS(Cotas!$C$2:$C$121,$A76,Cotas!$I$2:$I$121,"Parcial em atraso"))</f>
        <v/>
      </c>
    </row>
    <row r="77">
      <c r="A77" s="14">
        <f>IF(Unidades!A63="","",Unidades!A63)</f>
        <v/>
      </c>
      <c r="B77" s="33">
        <f>IF($A77="","",SUMIF(Cotas!$C$2:$C$121,$A77,Cotas!$E$2:$E$121))</f>
        <v/>
      </c>
      <c r="C77" s="33">
        <f>IF($A77="","",SUMIF(Cotas!$C$2:$C$121,$A77,Cotas!$G$2:$G$121))</f>
        <v/>
      </c>
      <c r="D77" s="33">
        <f>IF($A77="","",SUMIF(Cotas!$C$2:$C$121,$A77,Cotas!$H$2:$H$121))</f>
        <v/>
      </c>
      <c r="E77" s="33">
        <f>IF($A77="","",SUMIFS(Cotas!$H$2:$H$121,Cotas!$C$2:$C$121,$A77,Cotas!$I$2:$I$121,"Em atraso")+SUMIFS(Cotas!$H$2:$H$121,Cotas!$C$2:$C$121,$A77,Cotas!$I$2:$I$121,"Parcial em atraso"))</f>
        <v/>
      </c>
      <c r="F77" s="16">
        <f>IF($A77="","",COUNTIFS(Cotas!$C$2:$C$121,$A77,Cotas!$I$2:$I$121,"Em atraso")+COUNTIFS(Cotas!$C$2:$C$121,$A77,Cotas!$I$2:$I$121,"Parcial em atraso"))</f>
        <v/>
      </c>
    </row>
    <row r="78">
      <c r="A78" s="11">
        <f>IF(Unidades!A64="","",Unidades!A64)</f>
        <v/>
      </c>
      <c r="B78" s="32">
        <f>IF($A78="","",SUMIF(Cotas!$C$2:$C$121,$A78,Cotas!$E$2:$E$121))</f>
        <v/>
      </c>
      <c r="C78" s="32">
        <f>IF($A78="","",SUMIF(Cotas!$C$2:$C$121,$A78,Cotas!$G$2:$G$121))</f>
        <v/>
      </c>
      <c r="D78" s="32">
        <f>IF($A78="","",SUMIF(Cotas!$C$2:$C$121,$A78,Cotas!$H$2:$H$121))</f>
        <v/>
      </c>
      <c r="E78" s="32">
        <f>IF($A78="","",SUMIFS(Cotas!$H$2:$H$121,Cotas!$C$2:$C$121,$A78,Cotas!$I$2:$I$121,"Em atraso")+SUMIFS(Cotas!$H$2:$H$121,Cotas!$C$2:$C$121,$A78,Cotas!$I$2:$I$121,"Parcial em atraso"))</f>
        <v/>
      </c>
      <c r="F78" s="13">
        <f>IF($A78="","",COUNTIFS(Cotas!$C$2:$C$121,$A78,Cotas!$I$2:$I$121,"Em atraso")+COUNTIFS(Cotas!$C$2:$C$121,$A78,Cotas!$I$2:$I$121,"Parcial em atraso"))</f>
        <v/>
      </c>
    </row>
    <row r="79">
      <c r="A79" s="14">
        <f>IF(Unidades!A65="","",Unidades!A65)</f>
        <v/>
      </c>
      <c r="B79" s="33">
        <f>IF($A79="","",SUMIF(Cotas!$C$2:$C$121,$A79,Cotas!$E$2:$E$121))</f>
        <v/>
      </c>
      <c r="C79" s="33">
        <f>IF($A79="","",SUMIF(Cotas!$C$2:$C$121,$A79,Cotas!$G$2:$G$121))</f>
        <v/>
      </c>
      <c r="D79" s="33">
        <f>IF($A79="","",SUMIF(Cotas!$C$2:$C$121,$A79,Cotas!$H$2:$H$121))</f>
        <v/>
      </c>
      <c r="E79" s="33">
        <f>IF($A79="","",SUMIFS(Cotas!$H$2:$H$121,Cotas!$C$2:$C$121,$A79,Cotas!$I$2:$I$121,"Em atraso")+SUMIFS(Cotas!$H$2:$H$121,Cotas!$C$2:$C$121,$A79,Cotas!$I$2:$I$121,"Parcial em atraso"))</f>
        <v/>
      </c>
      <c r="F79" s="16">
        <f>IF($A79="","",COUNTIFS(Cotas!$C$2:$C$121,$A79,Cotas!$I$2:$I$121,"Em atraso")+COUNTIFS(Cotas!$C$2:$C$121,$A79,Cotas!$I$2:$I$121,"Parcial em atraso"))</f>
        <v/>
      </c>
    </row>
    <row r="80">
      <c r="A80" s="11">
        <f>IF(Unidades!A66="","",Unidades!A66)</f>
        <v/>
      </c>
      <c r="B80" s="32">
        <f>IF($A80="","",SUMIF(Cotas!$C$2:$C$121,$A80,Cotas!$E$2:$E$121))</f>
        <v/>
      </c>
      <c r="C80" s="32">
        <f>IF($A80="","",SUMIF(Cotas!$C$2:$C$121,$A80,Cotas!$G$2:$G$121))</f>
        <v/>
      </c>
      <c r="D80" s="32">
        <f>IF($A80="","",SUMIF(Cotas!$C$2:$C$121,$A80,Cotas!$H$2:$H$121))</f>
        <v/>
      </c>
      <c r="E80" s="32">
        <f>IF($A80="","",SUMIFS(Cotas!$H$2:$H$121,Cotas!$C$2:$C$121,$A80,Cotas!$I$2:$I$121,"Em atraso")+SUMIFS(Cotas!$H$2:$H$121,Cotas!$C$2:$C$121,$A80,Cotas!$I$2:$I$121,"Parcial em atraso"))</f>
        <v/>
      </c>
      <c r="F80" s="13">
        <f>IF($A80="","",COUNTIFS(Cotas!$C$2:$C$121,$A80,Cotas!$I$2:$I$121,"Em atraso")+COUNTIFS(Cotas!$C$2:$C$121,$A80,Cotas!$I$2:$I$121,"Parcial em atraso"))</f>
        <v/>
      </c>
    </row>
    <row r="81">
      <c r="A81" s="14">
        <f>IF(Unidades!A67="","",Unidades!A67)</f>
        <v/>
      </c>
      <c r="B81" s="33">
        <f>IF($A81="","",SUMIF(Cotas!$C$2:$C$121,$A81,Cotas!$E$2:$E$121))</f>
        <v/>
      </c>
      <c r="C81" s="33">
        <f>IF($A81="","",SUMIF(Cotas!$C$2:$C$121,$A81,Cotas!$G$2:$G$121))</f>
        <v/>
      </c>
      <c r="D81" s="33">
        <f>IF($A81="","",SUMIF(Cotas!$C$2:$C$121,$A81,Cotas!$H$2:$H$121))</f>
        <v/>
      </c>
      <c r="E81" s="33">
        <f>IF($A81="","",SUMIFS(Cotas!$H$2:$H$121,Cotas!$C$2:$C$121,$A81,Cotas!$I$2:$I$121,"Em atraso")+SUMIFS(Cotas!$H$2:$H$121,Cotas!$C$2:$C$121,$A81,Cotas!$I$2:$I$121,"Parcial em atraso"))</f>
        <v/>
      </c>
      <c r="F81" s="16">
        <f>IF($A81="","",COUNTIFS(Cotas!$C$2:$C$121,$A81,Cotas!$I$2:$I$121,"Em atraso")+COUNTIFS(Cotas!$C$2:$C$121,$A81,Cotas!$I$2:$I$121,"Parcial em atraso"))</f>
        <v/>
      </c>
    </row>
    <row r="82">
      <c r="A82" s="11">
        <f>IF(Unidades!A68="","",Unidades!A68)</f>
        <v/>
      </c>
      <c r="B82" s="32">
        <f>IF($A82="","",SUMIF(Cotas!$C$2:$C$121,$A82,Cotas!$E$2:$E$121))</f>
        <v/>
      </c>
      <c r="C82" s="32">
        <f>IF($A82="","",SUMIF(Cotas!$C$2:$C$121,$A82,Cotas!$G$2:$G$121))</f>
        <v/>
      </c>
      <c r="D82" s="32">
        <f>IF($A82="","",SUMIF(Cotas!$C$2:$C$121,$A82,Cotas!$H$2:$H$121))</f>
        <v/>
      </c>
      <c r="E82" s="32">
        <f>IF($A82="","",SUMIFS(Cotas!$H$2:$H$121,Cotas!$C$2:$C$121,$A82,Cotas!$I$2:$I$121,"Em atraso")+SUMIFS(Cotas!$H$2:$H$121,Cotas!$C$2:$C$121,$A82,Cotas!$I$2:$I$121,"Parcial em atraso"))</f>
        <v/>
      </c>
      <c r="F82" s="13">
        <f>IF($A82="","",COUNTIFS(Cotas!$C$2:$C$121,$A82,Cotas!$I$2:$I$121,"Em atraso")+COUNTIFS(Cotas!$C$2:$C$121,$A82,Cotas!$I$2:$I$121,"Parcial em atraso"))</f>
        <v/>
      </c>
    </row>
    <row r="83">
      <c r="A83" s="14">
        <f>IF(Unidades!A69="","",Unidades!A69)</f>
        <v/>
      </c>
      <c r="B83" s="33">
        <f>IF($A83="","",SUMIF(Cotas!$C$2:$C$121,$A83,Cotas!$E$2:$E$121))</f>
        <v/>
      </c>
      <c r="C83" s="33">
        <f>IF($A83="","",SUMIF(Cotas!$C$2:$C$121,$A83,Cotas!$G$2:$G$121))</f>
        <v/>
      </c>
      <c r="D83" s="33">
        <f>IF($A83="","",SUMIF(Cotas!$C$2:$C$121,$A83,Cotas!$H$2:$H$121))</f>
        <v/>
      </c>
      <c r="E83" s="33">
        <f>IF($A83="","",SUMIFS(Cotas!$H$2:$H$121,Cotas!$C$2:$C$121,$A83,Cotas!$I$2:$I$121,"Em atraso")+SUMIFS(Cotas!$H$2:$H$121,Cotas!$C$2:$C$121,$A83,Cotas!$I$2:$I$121,"Parcial em atraso"))</f>
        <v/>
      </c>
      <c r="F83" s="16">
        <f>IF($A83="","",COUNTIFS(Cotas!$C$2:$C$121,$A83,Cotas!$I$2:$I$121,"Em atraso")+COUNTIFS(Cotas!$C$2:$C$121,$A83,Cotas!$I$2:$I$121,"Parcial em atraso"))</f>
        <v/>
      </c>
    </row>
    <row r="84">
      <c r="A84" s="11">
        <f>IF(Unidades!A70="","",Unidades!A70)</f>
        <v/>
      </c>
      <c r="B84" s="32">
        <f>IF($A84="","",SUMIF(Cotas!$C$2:$C$121,$A84,Cotas!$E$2:$E$121))</f>
        <v/>
      </c>
      <c r="C84" s="32">
        <f>IF($A84="","",SUMIF(Cotas!$C$2:$C$121,$A84,Cotas!$G$2:$G$121))</f>
        <v/>
      </c>
      <c r="D84" s="32">
        <f>IF($A84="","",SUMIF(Cotas!$C$2:$C$121,$A84,Cotas!$H$2:$H$121))</f>
        <v/>
      </c>
      <c r="E84" s="32">
        <f>IF($A84="","",SUMIFS(Cotas!$H$2:$H$121,Cotas!$C$2:$C$121,$A84,Cotas!$I$2:$I$121,"Em atraso")+SUMIFS(Cotas!$H$2:$H$121,Cotas!$C$2:$C$121,$A84,Cotas!$I$2:$I$121,"Parcial em atraso"))</f>
        <v/>
      </c>
      <c r="F84" s="13">
        <f>IF($A84="","",COUNTIFS(Cotas!$C$2:$C$121,$A84,Cotas!$I$2:$I$121,"Em atraso")+COUNTIFS(Cotas!$C$2:$C$121,$A84,Cotas!$I$2:$I$121,"Parcial em atraso"))</f>
        <v/>
      </c>
    </row>
    <row r="85">
      <c r="A85" s="14">
        <f>IF(Unidades!A71="","",Unidades!A71)</f>
        <v/>
      </c>
      <c r="B85" s="33">
        <f>IF($A85="","",SUMIF(Cotas!$C$2:$C$121,$A85,Cotas!$E$2:$E$121))</f>
        <v/>
      </c>
      <c r="C85" s="33">
        <f>IF($A85="","",SUMIF(Cotas!$C$2:$C$121,$A85,Cotas!$G$2:$G$121))</f>
        <v/>
      </c>
      <c r="D85" s="33">
        <f>IF($A85="","",SUMIF(Cotas!$C$2:$C$121,$A85,Cotas!$H$2:$H$121))</f>
        <v/>
      </c>
      <c r="E85" s="33">
        <f>IF($A85="","",SUMIFS(Cotas!$H$2:$H$121,Cotas!$C$2:$C$121,$A85,Cotas!$I$2:$I$121,"Em atraso")+SUMIFS(Cotas!$H$2:$H$121,Cotas!$C$2:$C$121,$A85,Cotas!$I$2:$I$121,"Parcial em atraso"))</f>
        <v/>
      </c>
      <c r="F85" s="16">
        <f>IF($A85="","",COUNTIFS(Cotas!$C$2:$C$121,$A85,Cotas!$I$2:$I$121,"Em atraso")+COUNTIFS(Cotas!$C$2:$C$121,$A85,Cotas!$I$2:$I$121,"Parcial em atraso"))</f>
        <v/>
      </c>
    </row>
    <row r="86">
      <c r="A86" s="11">
        <f>IF(Unidades!A72="","",Unidades!A72)</f>
        <v/>
      </c>
      <c r="B86" s="32">
        <f>IF($A86="","",SUMIF(Cotas!$C$2:$C$121,$A86,Cotas!$E$2:$E$121))</f>
        <v/>
      </c>
      <c r="C86" s="32">
        <f>IF($A86="","",SUMIF(Cotas!$C$2:$C$121,$A86,Cotas!$G$2:$G$121))</f>
        <v/>
      </c>
      <c r="D86" s="32">
        <f>IF($A86="","",SUMIF(Cotas!$C$2:$C$121,$A86,Cotas!$H$2:$H$121))</f>
        <v/>
      </c>
      <c r="E86" s="32">
        <f>IF($A86="","",SUMIFS(Cotas!$H$2:$H$121,Cotas!$C$2:$C$121,$A86,Cotas!$I$2:$I$121,"Em atraso")+SUMIFS(Cotas!$H$2:$H$121,Cotas!$C$2:$C$121,$A86,Cotas!$I$2:$I$121,"Parcial em atraso"))</f>
        <v/>
      </c>
      <c r="F86" s="13">
        <f>IF($A86="","",COUNTIFS(Cotas!$C$2:$C$121,$A86,Cotas!$I$2:$I$121,"Em atraso")+COUNTIFS(Cotas!$C$2:$C$121,$A86,Cotas!$I$2:$I$121,"Parcial em atraso"))</f>
        <v/>
      </c>
    </row>
    <row r="87">
      <c r="A87" s="14">
        <f>IF(Unidades!A73="","",Unidades!A73)</f>
        <v/>
      </c>
      <c r="B87" s="33">
        <f>IF($A87="","",SUMIF(Cotas!$C$2:$C$121,$A87,Cotas!$E$2:$E$121))</f>
        <v/>
      </c>
      <c r="C87" s="33">
        <f>IF($A87="","",SUMIF(Cotas!$C$2:$C$121,$A87,Cotas!$G$2:$G$121))</f>
        <v/>
      </c>
      <c r="D87" s="33">
        <f>IF($A87="","",SUMIF(Cotas!$C$2:$C$121,$A87,Cotas!$H$2:$H$121))</f>
        <v/>
      </c>
      <c r="E87" s="33">
        <f>IF($A87="","",SUMIFS(Cotas!$H$2:$H$121,Cotas!$C$2:$C$121,$A87,Cotas!$I$2:$I$121,"Em atraso")+SUMIFS(Cotas!$H$2:$H$121,Cotas!$C$2:$C$121,$A87,Cotas!$I$2:$I$121,"Parcial em atraso"))</f>
        <v/>
      </c>
      <c r="F87" s="16">
        <f>IF($A87="","",COUNTIFS(Cotas!$C$2:$C$121,$A87,Cotas!$I$2:$I$121,"Em atraso")+COUNTIFS(Cotas!$C$2:$C$121,$A87,Cotas!$I$2:$I$121,"Parcial em atraso"))</f>
        <v/>
      </c>
    </row>
    <row r="88">
      <c r="A88" s="11">
        <f>IF(Unidades!A74="","",Unidades!A74)</f>
        <v/>
      </c>
      <c r="B88" s="32">
        <f>IF($A88="","",SUMIF(Cotas!$C$2:$C$121,$A88,Cotas!$E$2:$E$121))</f>
        <v/>
      </c>
      <c r="C88" s="32">
        <f>IF($A88="","",SUMIF(Cotas!$C$2:$C$121,$A88,Cotas!$G$2:$G$121))</f>
        <v/>
      </c>
      <c r="D88" s="32">
        <f>IF($A88="","",SUMIF(Cotas!$C$2:$C$121,$A88,Cotas!$H$2:$H$121))</f>
        <v/>
      </c>
      <c r="E88" s="32">
        <f>IF($A88="","",SUMIFS(Cotas!$H$2:$H$121,Cotas!$C$2:$C$121,$A88,Cotas!$I$2:$I$121,"Em atraso")+SUMIFS(Cotas!$H$2:$H$121,Cotas!$C$2:$C$121,$A88,Cotas!$I$2:$I$121,"Parcial em atraso"))</f>
        <v/>
      </c>
      <c r="F88" s="13">
        <f>IF($A88="","",COUNTIFS(Cotas!$C$2:$C$121,$A88,Cotas!$I$2:$I$121,"Em atraso")+COUNTIFS(Cotas!$C$2:$C$121,$A88,Cotas!$I$2:$I$121,"Parcial em atraso"))</f>
        <v/>
      </c>
    </row>
    <row r="89">
      <c r="A89" s="14">
        <f>IF(Unidades!A75="","",Unidades!A75)</f>
        <v/>
      </c>
      <c r="B89" s="33">
        <f>IF($A89="","",SUMIF(Cotas!$C$2:$C$121,$A89,Cotas!$E$2:$E$121))</f>
        <v/>
      </c>
      <c r="C89" s="33">
        <f>IF($A89="","",SUMIF(Cotas!$C$2:$C$121,$A89,Cotas!$G$2:$G$121))</f>
        <v/>
      </c>
      <c r="D89" s="33">
        <f>IF($A89="","",SUMIF(Cotas!$C$2:$C$121,$A89,Cotas!$H$2:$H$121))</f>
        <v/>
      </c>
      <c r="E89" s="33">
        <f>IF($A89="","",SUMIFS(Cotas!$H$2:$H$121,Cotas!$C$2:$C$121,$A89,Cotas!$I$2:$I$121,"Em atraso")+SUMIFS(Cotas!$H$2:$H$121,Cotas!$C$2:$C$121,$A89,Cotas!$I$2:$I$121,"Parcial em atraso"))</f>
        <v/>
      </c>
      <c r="F89" s="16">
        <f>IF($A89="","",COUNTIFS(Cotas!$C$2:$C$121,$A89,Cotas!$I$2:$I$121,"Em atraso")+COUNTIFS(Cotas!$C$2:$C$121,$A89,Cotas!$I$2:$I$121,"Parcial em atraso"))</f>
        <v/>
      </c>
    </row>
    <row r="90">
      <c r="A90" s="11">
        <f>IF(Unidades!A76="","",Unidades!A76)</f>
        <v/>
      </c>
      <c r="B90" s="32">
        <f>IF($A90="","",SUMIF(Cotas!$C$2:$C$121,$A90,Cotas!$E$2:$E$121))</f>
        <v/>
      </c>
      <c r="C90" s="32">
        <f>IF($A90="","",SUMIF(Cotas!$C$2:$C$121,$A90,Cotas!$G$2:$G$121))</f>
        <v/>
      </c>
      <c r="D90" s="32">
        <f>IF($A90="","",SUMIF(Cotas!$C$2:$C$121,$A90,Cotas!$H$2:$H$121))</f>
        <v/>
      </c>
      <c r="E90" s="32">
        <f>IF($A90="","",SUMIFS(Cotas!$H$2:$H$121,Cotas!$C$2:$C$121,$A90,Cotas!$I$2:$I$121,"Em atraso")+SUMIFS(Cotas!$H$2:$H$121,Cotas!$C$2:$C$121,$A90,Cotas!$I$2:$I$121,"Parcial em atraso"))</f>
        <v/>
      </c>
      <c r="F90" s="13">
        <f>IF($A90="","",COUNTIFS(Cotas!$C$2:$C$121,$A90,Cotas!$I$2:$I$121,"Em atraso")+COUNTIFS(Cotas!$C$2:$C$121,$A90,Cotas!$I$2:$I$121,"Parcial em atraso"))</f>
        <v/>
      </c>
    </row>
    <row r="91">
      <c r="A91" s="14">
        <f>IF(Unidades!A77="","",Unidades!A77)</f>
        <v/>
      </c>
      <c r="B91" s="33">
        <f>IF($A91="","",SUMIF(Cotas!$C$2:$C$121,$A91,Cotas!$E$2:$E$121))</f>
        <v/>
      </c>
      <c r="C91" s="33">
        <f>IF($A91="","",SUMIF(Cotas!$C$2:$C$121,$A91,Cotas!$G$2:$G$121))</f>
        <v/>
      </c>
      <c r="D91" s="33">
        <f>IF($A91="","",SUMIF(Cotas!$C$2:$C$121,$A91,Cotas!$H$2:$H$121))</f>
        <v/>
      </c>
      <c r="E91" s="33">
        <f>IF($A91="","",SUMIFS(Cotas!$H$2:$H$121,Cotas!$C$2:$C$121,$A91,Cotas!$I$2:$I$121,"Em atraso")+SUMIFS(Cotas!$H$2:$H$121,Cotas!$C$2:$C$121,$A91,Cotas!$I$2:$I$121,"Parcial em atraso"))</f>
        <v/>
      </c>
      <c r="F91" s="16">
        <f>IF($A91="","",COUNTIFS(Cotas!$C$2:$C$121,$A91,Cotas!$I$2:$I$121,"Em atraso")+COUNTIFS(Cotas!$C$2:$C$121,$A91,Cotas!$I$2:$I$121,"Parcial em atraso"))</f>
        <v/>
      </c>
    </row>
    <row r="92">
      <c r="A92" s="11">
        <f>IF(Unidades!A78="","",Unidades!A78)</f>
        <v/>
      </c>
      <c r="B92" s="32">
        <f>IF($A92="","",SUMIF(Cotas!$C$2:$C$121,$A92,Cotas!$E$2:$E$121))</f>
        <v/>
      </c>
      <c r="C92" s="32">
        <f>IF($A92="","",SUMIF(Cotas!$C$2:$C$121,$A92,Cotas!$G$2:$G$121))</f>
        <v/>
      </c>
      <c r="D92" s="32">
        <f>IF($A92="","",SUMIF(Cotas!$C$2:$C$121,$A92,Cotas!$H$2:$H$121))</f>
        <v/>
      </c>
      <c r="E92" s="32">
        <f>IF($A92="","",SUMIFS(Cotas!$H$2:$H$121,Cotas!$C$2:$C$121,$A92,Cotas!$I$2:$I$121,"Em atraso")+SUMIFS(Cotas!$H$2:$H$121,Cotas!$C$2:$C$121,$A92,Cotas!$I$2:$I$121,"Parcial em atraso"))</f>
        <v/>
      </c>
      <c r="F92" s="13">
        <f>IF($A92="","",COUNTIFS(Cotas!$C$2:$C$121,$A92,Cotas!$I$2:$I$121,"Em atraso")+COUNTIFS(Cotas!$C$2:$C$121,$A92,Cotas!$I$2:$I$121,"Parcial em atraso"))</f>
        <v/>
      </c>
    </row>
    <row r="93">
      <c r="A93" s="14">
        <f>IF(Unidades!A79="","",Unidades!A79)</f>
        <v/>
      </c>
      <c r="B93" s="33">
        <f>IF($A93="","",SUMIF(Cotas!$C$2:$C$121,$A93,Cotas!$E$2:$E$121))</f>
        <v/>
      </c>
      <c r="C93" s="33">
        <f>IF($A93="","",SUMIF(Cotas!$C$2:$C$121,$A93,Cotas!$G$2:$G$121))</f>
        <v/>
      </c>
      <c r="D93" s="33">
        <f>IF($A93="","",SUMIF(Cotas!$C$2:$C$121,$A93,Cotas!$H$2:$H$121))</f>
        <v/>
      </c>
      <c r="E93" s="33">
        <f>IF($A93="","",SUMIFS(Cotas!$H$2:$H$121,Cotas!$C$2:$C$121,$A93,Cotas!$I$2:$I$121,"Em atraso")+SUMIFS(Cotas!$H$2:$H$121,Cotas!$C$2:$C$121,$A93,Cotas!$I$2:$I$121,"Parcial em atraso"))</f>
        <v/>
      </c>
      <c r="F93" s="16">
        <f>IF($A93="","",COUNTIFS(Cotas!$C$2:$C$121,$A93,Cotas!$I$2:$I$121,"Em atraso")+COUNTIFS(Cotas!$C$2:$C$121,$A93,Cotas!$I$2:$I$121,"Parcial em atraso"))</f>
        <v/>
      </c>
    </row>
    <row r="94">
      <c r="A94" s="11">
        <f>IF(Unidades!A80="","",Unidades!A80)</f>
        <v/>
      </c>
      <c r="B94" s="32">
        <f>IF($A94="","",SUMIF(Cotas!$C$2:$C$121,$A94,Cotas!$E$2:$E$121))</f>
        <v/>
      </c>
      <c r="C94" s="32">
        <f>IF($A94="","",SUMIF(Cotas!$C$2:$C$121,$A94,Cotas!$G$2:$G$121))</f>
        <v/>
      </c>
      <c r="D94" s="32">
        <f>IF($A94="","",SUMIF(Cotas!$C$2:$C$121,$A94,Cotas!$H$2:$H$121))</f>
        <v/>
      </c>
      <c r="E94" s="32">
        <f>IF($A94="","",SUMIFS(Cotas!$H$2:$H$121,Cotas!$C$2:$C$121,$A94,Cotas!$I$2:$I$121,"Em atraso")+SUMIFS(Cotas!$H$2:$H$121,Cotas!$C$2:$C$121,$A94,Cotas!$I$2:$I$121,"Parcial em atraso"))</f>
        <v/>
      </c>
      <c r="F94" s="13">
        <f>IF($A94="","",COUNTIFS(Cotas!$C$2:$C$121,$A94,Cotas!$I$2:$I$121,"Em atraso")+COUNTIFS(Cotas!$C$2:$C$121,$A94,Cotas!$I$2:$I$121,"Parcial em atraso"))</f>
        <v/>
      </c>
    </row>
    <row r="95">
      <c r="A95" s="14">
        <f>IF(Unidades!A81="","",Unidades!A81)</f>
        <v/>
      </c>
      <c r="B95" s="33">
        <f>IF($A95="","",SUMIF(Cotas!$C$2:$C$121,$A95,Cotas!$E$2:$E$121))</f>
        <v/>
      </c>
      <c r="C95" s="33">
        <f>IF($A95="","",SUMIF(Cotas!$C$2:$C$121,$A95,Cotas!$G$2:$G$121))</f>
        <v/>
      </c>
      <c r="D95" s="33">
        <f>IF($A95="","",SUMIF(Cotas!$C$2:$C$121,$A95,Cotas!$H$2:$H$121))</f>
        <v/>
      </c>
      <c r="E95" s="33">
        <f>IF($A95="","",SUMIFS(Cotas!$H$2:$H$121,Cotas!$C$2:$C$121,$A95,Cotas!$I$2:$I$121,"Em atraso")+SUMIFS(Cotas!$H$2:$H$121,Cotas!$C$2:$C$121,$A95,Cotas!$I$2:$I$121,"Parcial em atraso"))</f>
        <v/>
      </c>
      <c r="F95" s="16">
        <f>IF($A95="","",COUNTIFS(Cotas!$C$2:$C$121,$A95,Cotas!$I$2:$I$121,"Em atraso")+COUNTIFS(Cotas!$C$2:$C$121,$A95,Cotas!$I$2:$I$121,"Parcial em atraso"))</f>
        <v/>
      </c>
    </row>
    <row r="96">
      <c r="A96" s="11">
        <f>IF(Unidades!A82="","",Unidades!A82)</f>
        <v/>
      </c>
      <c r="B96" s="32">
        <f>IF($A96="","",SUMIF(Cotas!$C$2:$C$121,$A96,Cotas!$E$2:$E$121))</f>
        <v/>
      </c>
      <c r="C96" s="32">
        <f>IF($A96="","",SUMIF(Cotas!$C$2:$C$121,$A96,Cotas!$G$2:$G$121))</f>
        <v/>
      </c>
      <c r="D96" s="32">
        <f>IF($A96="","",SUMIF(Cotas!$C$2:$C$121,$A96,Cotas!$H$2:$H$121))</f>
        <v/>
      </c>
      <c r="E96" s="32">
        <f>IF($A96="","",SUMIFS(Cotas!$H$2:$H$121,Cotas!$C$2:$C$121,$A96,Cotas!$I$2:$I$121,"Em atraso")+SUMIFS(Cotas!$H$2:$H$121,Cotas!$C$2:$C$121,$A96,Cotas!$I$2:$I$121,"Parcial em atraso"))</f>
        <v/>
      </c>
      <c r="F96" s="13">
        <f>IF($A96="","",COUNTIFS(Cotas!$C$2:$C$121,$A96,Cotas!$I$2:$I$121,"Em atraso")+COUNTIFS(Cotas!$C$2:$C$121,$A96,Cotas!$I$2:$I$121,"Parcial em atraso"))</f>
        <v/>
      </c>
    </row>
    <row r="97">
      <c r="A97" s="14">
        <f>IF(Unidades!A83="","",Unidades!A83)</f>
        <v/>
      </c>
      <c r="B97" s="33">
        <f>IF($A97="","",SUMIF(Cotas!$C$2:$C$121,$A97,Cotas!$E$2:$E$121))</f>
        <v/>
      </c>
      <c r="C97" s="33">
        <f>IF($A97="","",SUMIF(Cotas!$C$2:$C$121,$A97,Cotas!$G$2:$G$121))</f>
        <v/>
      </c>
      <c r="D97" s="33">
        <f>IF($A97="","",SUMIF(Cotas!$C$2:$C$121,$A97,Cotas!$H$2:$H$121))</f>
        <v/>
      </c>
      <c r="E97" s="33">
        <f>IF($A97="","",SUMIFS(Cotas!$H$2:$H$121,Cotas!$C$2:$C$121,$A97,Cotas!$I$2:$I$121,"Em atraso")+SUMIFS(Cotas!$H$2:$H$121,Cotas!$C$2:$C$121,$A97,Cotas!$I$2:$I$121,"Parcial em atraso"))</f>
        <v/>
      </c>
      <c r="F97" s="16">
        <f>IF($A97="","",COUNTIFS(Cotas!$C$2:$C$121,$A97,Cotas!$I$2:$I$121,"Em atraso")+COUNTIFS(Cotas!$C$2:$C$121,$A97,Cotas!$I$2:$I$121,"Parcial em atraso"))</f>
        <v/>
      </c>
    </row>
    <row r="98">
      <c r="A98" s="11">
        <f>IF(Unidades!A84="","",Unidades!A84)</f>
        <v/>
      </c>
      <c r="B98" s="32">
        <f>IF($A98="","",SUMIF(Cotas!$C$2:$C$121,$A98,Cotas!$E$2:$E$121))</f>
        <v/>
      </c>
      <c r="C98" s="32">
        <f>IF($A98="","",SUMIF(Cotas!$C$2:$C$121,$A98,Cotas!$G$2:$G$121))</f>
        <v/>
      </c>
      <c r="D98" s="32">
        <f>IF($A98="","",SUMIF(Cotas!$C$2:$C$121,$A98,Cotas!$H$2:$H$121))</f>
        <v/>
      </c>
      <c r="E98" s="32">
        <f>IF($A98="","",SUMIFS(Cotas!$H$2:$H$121,Cotas!$C$2:$C$121,$A98,Cotas!$I$2:$I$121,"Em atraso")+SUMIFS(Cotas!$H$2:$H$121,Cotas!$C$2:$C$121,$A98,Cotas!$I$2:$I$121,"Parcial em atraso"))</f>
        <v/>
      </c>
      <c r="F98" s="13">
        <f>IF($A98="","",COUNTIFS(Cotas!$C$2:$C$121,$A98,Cotas!$I$2:$I$121,"Em atraso")+COUNTIFS(Cotas!$C$2:$C$121,$A98,Cotas!$I$2:$I$121,"Parcial em atraso"))</f>
        <v/>
      </c>
    </row>
    <row r="99">
      <c r="A99" s="14">
        <f>IF(Unidades!A85="","",Unidades!A85)</f>
        <v/>
      </c>
      <c r="B99" s="33">
        <f>IF($A99="","",SUMIF(Cotas!$C$2:$C$121,$A99,Cotas!$E$2:$E$121))</f>
        <v/>
      </c>
      <c r="C99" s="33">
        <f>IF($A99="","",SUMIF(Cotas!$C$2:$C$121,$A99,Cotas!$G$2:$G$121))</f>
        <v/>
      </c>
      <c r="D99" s="33">
        <f>IF($A99="","",SUMIF(Cotas!$C$2:$C$121,$A99,Cotas!$H$2:$H$121))</f>
        <v/>
      </c>
      <c r="E99" s="33">
        <f>IF($A99="","",SUMIFS(Cotas!$H$2:$H$121,Cotas!$C$2:$C$121,$A99,Cotas!$I$2:$I$121,"Em atraso")+SUMIFS(Cotas!$H$2:$H$121,Cotas!$C$2:$C$121,$A99,Cotas!$I$2:$I$121,"Parcial em atraso"))</f>
        <v/>
      </c>
      <c r="F99" s="16">
        <f>IF($A99="","",COUNTIFS(Cotas!$C$2:$C$121,$A99,Cotas!$I$2:$I$121,"Em atraso")+COUNTIFS(Cotas!$C$2:$C$121,$A99,Cotas!$I$2:$I$121,"Parcial em atraso"))</f>
        <v/>
      </c>
    </row>
    <row r="100">
      <c r="A100" s="11">
        <f>IF(Unidades!A86="","",Unidades!A86)</f>
        <v/>
      </c>
      <c r="B100" s="32">
        <f>IF($A100="","",SUMIF(Cotas!$C$2:$C$121,$A100,Cotas!$E$2:$E$121))</f>
        <v/>
      </c>
      <c r="C100" s="32">
        <f>IF($A100="","",SUMIF(Cotas!$C$2:$C$121,$A100,Cotas!$G$2:$G$121))</f>
        <v/>
      </c>
      <c r="D100" s="32">
        <f>IF($A100="","",SUMIF(Cotas!$C$2:$C$121,$A100,Cotas!$H$2:$H$121))</f>
        <v/>
      </c>
      <c r="E100" s="32">
        <f>IF($A100="","",SUMIFS(Cotas!$H$2:$H$121,Cotas!$C$2:$C$121,$A100,Cotas!$I$2:$I$121,"Em atraso")+SUMIFS(Cotas!$H$2:$H$121,Cotas!$C$2:$C$121,$A100,Cotas!$I$2:$I$121,"Parcial em atraso"))</f>
        <v/>
      </c>
      <c r="F100" s="13">
        <f>IF($A100="","",COUNTIFS(Cotas!$C$2:$C$121,$A100,Cotas!$I$2:$I$121,"Em atraso")+COUNTIFS(Cotas!$C$2:$C$121,$A100,Cotas!$I$2:$I$121,"Parcial em atraso"))</f>
        <v/>
      </c>
    </row>
    <row r="101">
      <c r="A101" s="14">
        <f>IF(Unidades!A87="","",Unidades!A87)</f>
        <v/>
      </c>
      <c r="B101" s="33">
        <f>IF($A101="","",SUMIF(Cotas!$C$2:$C$121,$A101,Cotas!$E$2:$E$121))</f>
        <v/>
      </c>
      <c r="C101" s="33">
        <f>IF($A101="","",SUMIF(Cotas!$C$2:$C$121,$A101,Cotas!$G$2:$G$121))</f>
        <v/>
      </c>
      <c r="D101" s="33">
        <f>IF($A101="","",SUMIF(Cotas!$C$2:$C$121,$A101,Cotas!$H$2:$H$121))</f>
        <v/>
      </c>
      <c r="E101" s="33">
        <f>IF($A101="","",SUMIFS(Cotas!$H$2:$H$121,Cotas!$C$2:$C$121,$A101,Cotas!$I$2:$I$121,"Em atraso")+SUMIFS(Cotas!$H$2:$H$121,Cotas!$C$2:$C$121,$A101,Cotas!$I$2:$I$121,"Parcial em atraso"))</f>
        <v/>
      </c>
      <c r="F101" s="16">
        <f>IF($A101="","",COUNTIFS(Cotas!$C$2:$C$121,$A101,Cotas!$I$2:$I$121,"Em atraso")+COUNTIFS(Cotas!$C$2:$C$121,$A101,Cotas!$I$2:$I$121,"Parcial em atraso"))</f>
        <v/>
      </c>
    </row>
    <row r="102">
      <c r="A102" s="11">
        <f>IF(Unidades!A88="","",Unidades!A88)</f>
        <v/>
      </c>
      <c r="B102" s="32">
        <f>IF($A102="","",SUMIF(Cotas!$C$2:$C$121,$A102,Cotas!$E$2:$E$121))</f>
        <v/>
      </c>
      <c r="C102" s="32">
        <f>IF($A102="","",SUMIF(Cotas!$C$2:$C$121,$A102,Cotas!$G$2:$G$121))</f>
        <v/>
      </c>
      <c r="D102" s="32">
        <f>IF($A102="","",SUMIF(Cotas!$C$2:$C$121,$A102,Cotas!$H$2:$H$121))</f>
        <v/>
      </c>
      <c r="E102" s="32">
        <f>IF($A102="","",SUMIFS(Cotas!$H$2:$H$121,Cotas!$C$2:$C$121,$A102,Cotas!$I$2:$I$121,"Em atraso")+SUMIFS(Cotas!$H$2:$H$121,Cotas!$C$2:$C$121,$A102,Cotas!$I$2:$I$121,"Parcial em atraso"))</f>
        <v/>
      </c>
      <c r="F102" s="13">
        <f>IF($A102="","",COUNTIFS(Cotas!$C$2:$C$121,$A102,Cotas!$I$2:$I$121,"Em atraso")+COUNTIFS(Cotas!$C$2:$C$121,$A102,Cotas!$I$2:$I$121,"Parcial em atraso"))</f>
        <v/>
      </c>
    </row>
    <row r="103">
      <c r="A103" s="14">
        <f>IF(Unidades!A89="","",Unidades!A89)</f>
        <v/>
      </c>
      <c r="B103" s="33">
        <f>IF($A103="","",SUMIF(Cotas!$C$2:$C$121,$A103,Cotas!$E$2:$E$121))</f>
        <v/>
      </c>
      <c r="C103" s="33">
        <f>IF($A103="","",SUMIF(Cotas!$C$2:$C$121,$A103,Cotas!$G$2:$G$121))</f>
        <v/>
      </c>
      <c r="D103" s="33">
        <f>IF($A103="","",SUMIF(Cotas!$C$2:$C$121,$A103,Cotas!$H$2:$H$121))</f>
        <v/>
      </c>
      <c r="E103" s="33">
        <f>IF($A103="","",SUMIFS(Cotas!$H$2:$H$121,Cotas!$C$2:$C$121,$A103,Cotas!$I$2:$I$121,"Em atraso")+SUMIFS(Cotas!$H$2:$H$121,Cotas!$C$2:$C$121,$A103,Cotas!$I$2:$I$121,"Parcial em atraso"))</f>
        <v/>
      </c>
      <c r="F103" s="16">
        <f>IF($A103="","",COUNTIFS(Cotas!$C$2:$C$121,$A103,Cotas!$I$2:$I$121,"Em atraso")+COUNTIFS(Cotas!$C$2:$C$121,$A103,Cotas!$I$2:$I$121,"Parcial em atraso"))</f>
        <v/>
      </c>
    </row>
    <row r="104">
      <c r="A104" s="11">
        <f>IF(Unidades!A90="","",Unidades!A90)</f>
        <v/>
      </c>
      <c r="B104" s="32">
        <f>IF($A104="","",SUMIF(Cotas!$C$2:$C$121,$A104,Cotas!$E$2:$E$121))</f>
        <v/>
      </c>
      <c r="C104" s="32">
        <f>IF($A104="","",SUMIF(Cotas!$C$2:$C$121,$A104,Cotas!$G$2:$G$121))</f>
        <v/>
      </c>
      <c r="D104" s="32">
        <f>IF($A104="","",SUMIF(Cotas!$C$2:$C$121,$A104,Cotas!$H$2:$H$121))</f>
        <v/>
      </c>
      <c r="E104" s="32">
        <f>IF($A104="","",SUMIFS(Cotas!$H$2:$H$121,Cotas!$C$2:$C$121,$A104,Cotas!$I$2:$I$121,"Em atraso")+SUMIFS(Cotas!$H$2:$H$121,Cotas!$C$2:$C$121,$A104,Cotas!$I$2:$I$121,"Parcial em atraso"))</f>
        <v/>
      </c>
      <c r="F104" s="13">
        <f>IF($A104="","",COUNTIFS(Cotas!$C$2:$C$121,$A104,Cotas!$I$2:$I$121,"Em atraso")+COUNTIFS(Cotas!$C$2:$C$121,$A104,Cotas!$I$2:$I$121,"Parcial em atraso"))</f>
        <v/>
      </c>
    </row>
    <row r="105">
      <c r="A105" s="14">
        <f>IF(Unidades!A91="","",Unidades!A91)</f>
        <v/>
      </c>
      <c r="B105" s="33">
        <f>IF($A105="","",SUMIF(Cotas!$C$2:$C$121,$A105,Cotas!$E$2:$E$121))</f>
        <v/>
      </c>
      <c r="C105" s="33">
        <f>IF($A105="","",SUMIF(Cotas!$C$2:$C$121,$A105,Cotas!$G$2:$G$121))</f>
        <v/>
      </c>
      <c r="D105" s="33">
        <f>IF($A105="","",SUMIF(Cotas!$C$2:$C$121,$A105,Cotas!$H$2:$H$121))</f>
        <v/>
      </c>
      <c r="E105" s="33">
        <f>IF($A105="","",SUMIFS(Cotas!$H$2:$H$121,Cotas!$C$2:$C$121,$A105,Cotas!$I$2:$I$121,"Em atraso")+SUMIFS(Cotas!$H$2:$H$121,Cotas!$C$2:$C$121,$A105,Cotas!$I$2:$I$121,"Parcial em atraso"))</f>
        <v/>
      </c>
      <c r="F105" s="16">
        <f>IF($A105="","",COUNTIFS(Cotas!$C$2:$C$121,$A105,Cotas!$I$2:$I$121,"Em atraso")+COUNTIFS(Cotas!$C$2:$C$121,$A105,Cotas!$I$2:$I$121,"Parcial em atraso"))</f>
        <v/>
      </c>
    </row>
    <row r="106">
      <c r="A106" s="11">
        <f>IF(Unidades!A92="","",Unidades!A92)</f>
        <v/>
      </c>
      <c r="B106" s="32">
        <f>IF($A106="","",SUMIF(Cotas!$C$2:$C$121,$A106,Cotas!$E$2:$E$121))</f>
        <v/>
      </c>
      <c r="C106" s="32">
        <f>IF($A106="","",SUMIF(Cotas!$C$2:$C$121,$A106,Cotas!$G$2:$G$121))</f>
        <v/>
      </c>
      <c r="D106" s="32">
        <f>IF($A106="","",SUMIF(Cotas!$C$2:$C$121,$A106,Cotas!$H$2:$H$121))</f>
        <v/>
      </c>
      <c r="E106" s="32">
        <f>IF($A106="","",SUMIFS(Cotas!$H$2:$H$121,Cotas!$C$2:$C$121,$A106,Cotas!$I$2:$I$121,"Em atraso")+SUMIFS(Cotas!$H$2:$H$121,Cotas!$C$2:$C$121,$A106,Cotas!$I$2:$I$121,"Parcial em atraso"))</f>
        <v/>
      </c>
      <c r="F106" s="13">
        <f>IF($A106="","",COUNTIFS(Cotas!$C$2:$C$121,$A106,Cotas!$I$2:$I$121,"Em atraso")+COUNTIFS(Cotas!$C$2:$C$121,$A106,Cotas!$I$2:$I$121,"Parcial em atraso"))</f>
        <v/>
      </c>
    </row>
    <row r="107">
      <c r="A107" s="14">
        <f>IF(Unidades!A93="","",Unidades!A93)</f>
        <v/>
      </c>
      <c r="B107" s="33">
        <f>IF($A107="","",SUMIF(Cotas!$C$2:$C$121,$A107,Cotas!$E$2:$E$121))</f>
        <v/>
      </c>
      <c r="C107" s="33">
        <f>IF($A107="","",SUMIF(Cotas!$C$2:$C$121,$A107,Cotas!$G$2:$G$121))</f>
        <v/>
      </c>
      <c r="D107" s="33">
        <f>IF($A107="","",SUMIF(Cotas!$C$2:$C$121,$A107,Cotas!$H$2:$H$121))</f>
        <v/>
      </c>
      <c r="E107" s="33">
        <f>IF($A107="","",SUMIFS(Cotas!$H$2:$H$121,Cotas!$C$2:$C$121,$A107,Cotas!$I$2:$I$121,"Em atraso")+SUMIFS(Cotas!$H$2:$H$121,Cotas!$C$2:$C$121,$A107,Cotas!$I$2:$I$121,"Parcial em atraso"))</f>
        <v/>
      </c>
      <c r="F107" s="16">
        <f>IF($A107="","",COUNTIFS(Cotas!$C$2:$C$121,$A107,Cotas!$I$2:$I$121,"Em atraso")+COUNTIFS(Cotas!$C$2:$C$121,$A107,Cotas!$I$2:$I$121,"Parcial em atraso"))</f>
        <v/>
      </c>
    </row>
    <row r="108">
      <c r="A108" s="11">
        <f>IF(Unidades!A94="","",Unidades!A94)</f>
        <v/>
      </c>
      <c r="B108" s="32">
        <f>IF($A108="","",SUMIF(Cotas!$C$2:$C$121,$A108,Cotas!$E$2:$E$121))</f>
        <v/>
      </c>
      <c r="C108" s="32">
        <f>IF($A108="","",SUMIF(Cotas!$C$2:$C$121,$A108,Cotas!$G$2:$G$121))</f>
        <v/>
      </c>
      <c r="D108" s="32">
        <f>IF($A108="","",SUMIF(Cotas!$C$2:$C$121,$A108,Cotas!$H$2:$H$121))</f>
        <v/>
      </c>
      <c r="E108" s="32">
        <f>IF($A108="","",SUMIFS(Cotas!$H$2:$H$121,Cotas!$C$2:$C$121,$A108,Cotas!$I$2:$I$121,"Em atraso")+SUMIFS(Cotas!$H$2:$H$121,Cotas!$C$2:$C$121,$A108,Cotas!$I$2:$I$121,"Parcial em atraso"))</f>
        <v/>
      </c>
      <c r="F108" s="13">
        <f>IF($A108="","",COUNTIFS(Cotas!$C$2:$C$121,$A108,Cotas!$I$2:$I$121,"Em atraso")+COUNTIFS(Cotas!$C$2:$C$121,$A108,Cotas!$I$2:$I$121,"Parcial em atraso"))</f>
        <v/>
      </c>
    </row>
    <row r="109">
      <c r="A109" s="14">
        <f>IF(Unidades!A95="","",Unidades!A95)</f>
        <v/>
      </c>
      <c r="B109" s="33">
        <f>IF($A109="","",SUMIF(Cotas!$C$2:$C$121,$A109,Cotas!$E$2:$E$121))</f>
        <v/>
      </c>
      <c r="C109" s="33">
        <f>IF($A109="","",SUMIF(Cotas!$C$2:$C$121,$A109,Cotas!$G$2:$G$121))</f>
        <v/>
      </c>
      <c r="D109" s="33">
        <f>IF($A109="","",SUMIF(Cotas!$C$2:$C$121,$A109,Cotas!$H$2:$H$121))</f>
        <v/>
      </c>
      <c r="E109" s="33">
        <f>IF($A109="","",SUMIFS(Cotas!$H$2:$H$121,Cotas!$C$2:$C$121,$A109,Cotas!$I$2:$I$121,"Em atraso")+SUMIFS(Cotas!$H$2:$H$121,Cotas!$C$2:$C$121,$A109,Cotas!$I$2:$I$121,"Parcial em atraso"))</f>
        <v/>
      </c>
      <c r="F109" s="16">
        <f>IF($A109="","",COUNTIFS(Cotas!$C$2:$C$121,$A109,Cotas!$I$2:$I$121,"Em atraso")+COUNTIFS(Cotas!$C$2:$C$121,$A109,Cotas!$I$2:$I$121,"Parcial em atraso"))</f>
        <v/>
      </c>
    </row>
    <row r="110">
      <c r="A110" s="11">
        <f>IF(Unidades!A96="","",Unidades!A96)</f>
        <v/>
      </c>
      <c r="B110" s="32">
        <f>IF($A110="","",SUMIF(Cotas!$C$2:$C$121,$A110,Cotas!$E$2:$E$121))</f>
        <v/>
      </c>
      <c r="C110" s="32">
        <f>IF($A110="","",SUMIF(Cotas!$C$2:$C$121,$A110,Cotas!$G$2:$G$121))</f>
        <v/>
      </c>
      <c r="D110" s="32">
        <f>IF($A110="","",SUMIF(Cotas!$C$2:$C$121,$A110,Cotas!$H$2:$H$121))</f>
        <v/>
      </c>
      <c r="E110" s="32">
        <f>IF($A110="","",SUMIFS(Cotas!$H$2:$H$121,Cotas!$C$2:$C$121,$A110,Cotas!$I$2:$I$121,"Em atraso")+SUMIFS(Cotas!$H$2:$H$121,Cotas!$C$2:$C$121,$A110,Cotas!$I$2:$I$121,"Parcial em atraso"))</f>
        <v/>
      </c>
      <c r="F110" s="13">
        <f>IF($A110="","",COUNTIFS(Cotas!$C$2:$C$121,$A110,Cotas!$I$2:$I$121,"Em atraso")+COUNTIFS(Cotas!$C$2:$C$121,$A110,Cotas!$I$2:$I$121,"Parcial em atraso"))</f>
        <v/>
      </c>
    </row>
    <row r="111">
      <c r="A111" s="14">
        <f>IF(Unidades!A97="","",Unidades!A97)</f>
        <v/>
      </c>
      <c r="B111" s="33">
        <f>IF($A111="","",SUMIF(Cotas!$C$2:$C$121,$A111,Cotas!$E$2:$E$121))</f>
        <v/>
      </c>
      <c r="C111" s="33">
        <f>IF($A111="","",SUMIF(Cotas!$C$2:$C$121,$A111,Cotas!$G$2:$G$121))</f>
        <v/>
      </c>
      <c r="D111" s="33">
        <f>IF($A111="","",SUMIF(Cotas!$C$2:$C$121,$A111,Cotas!$H$2:$H$121))</f>
        <v/>
      </c>
      <c r="E111" s="33">
        <f>IF($A111="","",SUMIFS(Cotas!$H$2:$H$121,Cotas!$C$2:$C$121,$A111,Cotas!$I$2:$I$121,"Em atraso")+SUMIFS(Cotas!$H$2:$H$121,Cotas!$C$2:$C$121,$A111,Cotas!$I$2:$I$121,"Parcial em atraso"))</f>
        <v/>
      </c>
      <c r="F111" s="16">
        <f>IF($A111="","",COUNTIFS(Cotas!$C$2:$C$121,$A111,Cotas!$I$2:$I$121,"Em atraso")+COUNTIFS(Cotas!$C$2:$C$121,$A111,Cotas!$I$2:$I$121,"Parcial em atraso"))</f>
        <v/>
      </c>
    </row>
    <row r="112">
      <c r="A112" s="11">
        <f>IF(Unidades!A98="","",Unidades!A98)</f>
        <v/>
      </c>
      <c r="B112" s="32">
        <f>IF($A112="","",SUMIF(Cotas!$C$2:$C$121,$A112,Cotas!$E$2:$E$121))</f>
        <v/>
      </c>
      <c r="C112" s="32">
        <f>IF($A112="","",SUMIF(Cotas!$C$2:$C$121,$A112,Cotas!$G$2:$G$121))</f>
        <v/>
      </c>
      <c r="D112" s="32">
        <f>IF($A112="","",SUMIF(Cotas!$C$2:$C$121,$A112,Cotas!$H$2:$H$121))</f>
        <v/>
      </c>
      <c r="E112" s="32">
        <f>IF($A112="","",SUMIFS(Cotas!$H$2:$H$121,Cotas!$C$2:$C$121,$A112,Cotas!$I$2:$I$121,"Em atraso")+SUMIFS(Cotas!$H$2:$H$121,Cotas!$C$2:$C$121,$A112,Cotas!$I$2:$I$121,"Parcial em atraso"))</f>
        <v/>
      </c>
      <c r="F112" s="13">
        <f>IF($A112="","",COUNTIFS(Cotas!$C$2:$C$121,$A112,Cotas!$I$2:$I$121,"Em atraso")+COUNTIFS(Cotas!$C$2:$C$121,$A112,Cotas!$I$2:$I$121,"Parcial em atraso"))</f>
        <v/>
      </c>
    </row>
    <row r="113">
      <c r="A113" s="14">
        <f>IF(Unidades!A99="","",Unidades!A99)</f>
        <v/>
      </c>
      <c r="B113" s="33">
        <f>IF($A113="","",SUMIF(Cotas!$C$2:$C$121,$A113,Cotas!$E$2:$E$121))</f>
        <v/>
      </c>
      <c r="C113" s="33">
        <f>IF($A113="","",SUMIF(Cotas!$C$2:$C$121,$A113,Cotas!$G$2:$G$121))</f>
        <v/>
      </c>
      <c r="D113" s="33">
        <f>IF($A113="","",SUMIF(Cotas!$C$2:$C$121,$A113,Cotas!$H$2:$H$121))</f>
        <v/>
      </c>
      <c r="E113" s="33">
        <f>IF($A113="","",SUMIFS(Cotas!$H$2:$H$121,Cotas!$C$2:$C$121,$A113,Cotas!$I$2:$I$121,"Em atraso")+SUMIFS(Cotas!$H$2:$H$121,Cotas!$C$2:$C$121,$A113,Cotas!$I$2:$I$121,"Parcial em atraso"))</f>
        <v/>
      </c>
      <c r="F113" s="16">
        <f>IF($A113="","",COUNTIFS(Cotas!$C$2:$C$121,$A113,Cotas!$I$2:$I$121,"Em atraso")+COUNTIFS(Cotas!$C$2:$C$121,$A113,Cotas!$I$2:$I$121,"Parcial em atraso"))</f>
        <v/>
      </c>
    </row>
    <row r="114">
      <c r="A114" s="11">
        <f>IF(Unidades!A100="","",Unidades!A100)</f>
        <v/>
      </c>
      <c r="B114" s="32">
        <f>IF($A114="","",SUMIF(Cotas!$C$2:$C$121,$A114,Cotas!$E$2:$E$121))</f>
        <v/>
      </c>
      <c r="C114" s="32">
        <f>IF($A114="","",SUMIF(Cotas!$C$2:$C$121,$A114,Cotas!$G$2:$G$121))</f>
        <v/>
      </c>
      <c r="D114" s="32">
        <f>IF($A114="","",SUMIF(Cotas!$C$2:$C$121,$A114,Cotas!$H$2:$H$121))</f>
        <v/>
      </c>
      <c r="E114" s="32">
        <f>IF($A114="","",SUMIFS(Cotas!$H$2:$H$121,Cotas!$C$2:$C$121,$A114,Cotas!$I$2:$I$121,"Em atraso")+SUMIFS(Cotas!$H$2:$H$121,Cotas!$C$2:$C$121,$A114,Cotas!$I$2:$I$121,"Parcial em atraso"))</f>
        <v/>
      </c>
      <c r="F114" s="13">
        <f>IF($A114="","",COUNTIFS(Cotas!$C$2:$C$121,$A114,Cotas!$I$2:$I$121,"Em atraso")+COUNTIFS(Cotas!$C$2:$C$121,$A114,Cotas!$I$2:$I$121,"Parcial em atraso"))</f>
        <v/>
      </c>
    </row>
    <row r="115">
      <c r="A115" s="14">
        <f>IF(Unidades!A101="","",Unidades!A101)</f>
        <v/>
      </c>
      <c r="B115" s="33">
        <f>IF($A115="","",SUMIF(Cotas!$C$2:$C$121,$A115,Cotas!$E$2:$E$121))</f>
        <v/>
      </c>
      <c r="C115" s="33">
        <f>IF($A115="","",SUMIF(Cotas!$C$2:$C$121,$A115,Cotas!$G$2:$G$121))</f>
        <v/>
      </c>
      <c r="D115" s="33">
        <f>IF($A115="","",SUMIF(Cotas!$C$2:$C$121,$A115,Cotas!$H$2:$H$121))</f>
        <v/>
      </c>
      <c r="E115" s="33">
        <f>IF($A115="","",SUMIFS(Cotas!$H$2:$H$121,Cotas!$C$2:$C$121,$A115,Cotas!$I$2:$I$121,"Em atraso")+SUMIFS(Cotas!$H$2:$H$121,Cotas!$C$2:$C$121,$A115,Cotas!$I$2:$I$121,"Parcial em atraso"))</f>
        <v/>
      </c>
      <c r="F115" s="16">
        <f>IF($A115="","",COUNTIFS(Cotas!$C$2:$C$121,$A115,Cotas!$I$2:$I$121,"Em atraso")+COUNTIFS(Cotas!$C$2:$C$121,$A115,Cotas!$I$2:$I$121,"Parcial em atraso"))</f>
        <v/>
      </c>
    </row>
  </sheetData>
  <autoFilter ref="A15:F115"/>
  <mergeCells count="1">
    <mergeCell ref="A1:F1"/>
  </mergeCells>
  <conditionalFormatting sqref="B6">
    <cfRule type="expression" priority="1" dxfId="0">
      <formula>B6&gt;0</formula>
    </cfRule>
  </conditionalFormatting>
  <conditionalFormatting sqref="B9">
    <cfRule type="expression" priority="2" dxfId="1">
      <formula>B9&gt;0</formula>
    </cfRule>
  </conditionalFormatting>
  <conditionalFormatting sqref="B11">
    <cfRule type="expression" priority="3" dxfId="2">
      <formula>B11&gt;0</formula>
    </cfRule>
  </conditionalFormatting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2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5" customWidth="1" min="3" max="3"/>
    <col width="22" customWidth="1" min="4" max="4"/>
    <col width="16" customWidth="1" min="5" max="5"/>
    <col width="14" customWidth="1" min="6" max="6"/>
    <col width="24" customWidth="1" min="7" max="7"/>
    <col width="17" customWidth="1" min="8" max="8"/>
    <col width="21" customWidth="1" min="9" max="9"/>
    <col width="15" customWidth="1" min="10" max="10"/>
    <col width="34" customWidth="1" min="11" max="11"/>
    <col hidden="1" width="13" customWidth="1" min="12" max="12"/>
    <col hidden="1" width="13" customWidth="1" min="13" max="13"/>
  </cols>
  <sheetData>
    <row r="1" ht="42" customHeight="1">
      <c r="A1" s="17" t="inlineStr">
        <is>
          <t>ID da cota</t>
        </is>
      </c>
      <c r="B1" s="17" t="inlineStr">
        <is>
          <t>Competência</t>
        </is>
      </c>
      <c r="C1" s="17" t="inlineStr">
        <is>
          <t>Unidade</t>
        </is>
      </c>
      <c r="D1" s="17" t="inlineStr">
        <is>
          <t>Tipo de cota</t>
        </is>
      </c>
      <c r="E1" s="17" t="inlineStr">
        <is>
          <t>Valor emitido</t>
        </is>
      </c>
      <c r="F1" s="17" t="inlineStr">
        <is>
          <t>Vencimento</t>
        </is>
      </c>
      <c r="G1" s="17" t="inlineStr">
        <is>
          <t>Total pago até a data de referência</t>
        </is>
      </c>
      <c r="H1" s="17" t="inlineStr">
        <is>
          <t>Saldo em aberto</t>
        </is>
      </c>
      <c r="I1" s="17" t="inlineStr">
        <is>
          <t>Situação</t>
        </is>
      </c>
      <c r="J1" s="17" t="inlineStr">
        <is>
          <t>Dias em atraso</t>
        </is>
      </c>
      <c r="K1" s="17" t="inlineStr">
        <is>
          <t>Observação administrativa</t>
        </is>
      </c>
      <c r="L1" t="inlineStr">
        <is>
          <t>Lista auxiliar de unidades</t>
        </is>
      </c>
      <c r="M1" t="inlineStr">
        <is>
          <t>Lista auxiliar de tipos</t>
        </is>
      </c>
    </row>
    <row r="2">
      <c r="A2" s="18" t="inlineStr">
        <is>
          <t>EX-COTA-001</t>
        </is>
      </c>
      <c r="B2" s="19" t="n">
        <v>46235</v>
      </c>
      <c r="C2" s="20" t="inlineStr">
        <is>
          <t>U-FIC-101</t>
        </is>
      </c>
      <c r="D2" s="18" t="inlineStr">
        <is>
          <t>Ordinária</t>
        </is>
      </c>
      <c r="E2" s="34" t="n">
        <v>550</v>
      </c>
      <c r="F2" s="19" t="n">
        <v>46244</v>
      </c>
      <c r="G2" s="35">
        <f>IF(A2="","",IFERROR(SUMIFS(Recebimentos!$D$2:$D$301,Recebimentos!$B$2:$B$301,A2,Recebimentos!$C$2:$C$301,"&gt;=1",Recebimentos!$C$2:$C$301,"&lt;="&amp;Premissas!$B$2),0))</f>
        <v/>
      </c>
      <c r="H2" s="35">
        <f>IF(OR(A2="",E2="",G2=""),"",IF(OR(NOT(ISNUMBER(E2)),NOT(ISNUMBER(G2))),"",MAX(0,E2-G2)))</f>
        <v/>
      </c>
      <c r="I2" s="23">
        <f>IF(A2="","",IF(OR(B2="",C2="",D2="",E2="",F2="",Premissas!$B$2="",NOT(ISNUMBER(E2)),NOT(ISNUMBER(F2)),NOT(ISNUMBER(G2)),NOT(ISNUMBER(Premissas!$B$2)),NOT(ISNUMBER(Premissas!$B$3)),NOT(ISNUMBER(Premissas!$B$4))),"Revisar",IF(G2&gt;E2+Premissas!$B$4,"Pago a maior",IF(ABS(G2-E2)&lt;=Premissas!$B$4,"Quitada",IF(F2&lt;Premissas!$B$2,IF(G2&gt;Premissas!$B$4,"Parcial em atraso","Em atraso"),IF(F2-Premissas!$B$2&lt;=Premissas!$B$3,IF(G2&gt;Premissas!$B$4,"Parcial a vencer","A vencer"),IF(G2&gt;Premissas!$B$4,"Parcial em aberto","Em aberto")))))))</f>
        <v/>
      </c>
      <c r="J2" s="24">
        <f>IF(OR(A2="",F2="",H2="",Premissas!$B$2=""),"",IF(OR(NOT(ISNUMBER(F2)),NOT(ISNUMBER(H2)),NOT(ISNUMBER(Premissas!$B$2)),NOT(ISNUMBER(Premissas!$B$4))),"",IF(OR(H2&lt;=Premissas!$B$4,F2&gt;=Premissas!$B$2),"",Premissas!$B$2-F2)))</f>
        <v/>
      </c>
      <c r="K2" s="18" t="inlineStr">
        <is>
          <t>EXEMPLO FICTÍCIO</t>
        </is>
      </c>
      <c r="L2">
        <f>IF(Unidades!A2="","",Unidades!A2)</f>
        <v/>
      </c>
      <c r="M2">
        <f>IF(Premissas!D2="","",Premissas!D2)</f>
        <v/>
      </c>
    </row>
    <row r="3">
      <c r="A3" s="18" t="inlineStr">
        <is>
          <t>EX-COTA-002</t>
        </is>
      </c>
      <c r="B3" s="19" t="n">
        <v>46235</v>
      </c>
      <c r="C3" s="20" t="inlineStr">
        <is>
          <t>U-FIC-102</t>
        </is>
      </c>
      <c r="D3" s="18" t="inlineStr">
        <is>
          <t>Ordinária</t>
        </is>
      </c>
      <c r="E3" s="34" t="n">
        <v>620</v>
      </c>
      <c r="F3" s="19" t="n">
        <v>46244</v>
      </c>
      <c r="G3" s="35">
        <f>IF(A3="","",IFERROR(SUMIFS(Recebimentos!$D$2:$D$301,Recebimentos!$B$2:$B$301,A3,Recebimentos!$C$2:$C$301,"&gt;=1",Recebimentos!$C$2:$C$301,"&lt;="&amp;Premissas!$B$2),0))</f>
        <v/>
      </c>
      <c r="H3" s="35">
        <f>IF(OR(A3="",E3="",G3=""),"",IF(OR(NOT(ISNUMBER(E3)),NOT(ISNUMBER(G3))),"",MAX(0,E3-G3)))</f>
        <v/>
      </c>
      <c r="I3" s="23">
        <f>IF(A3="","",IF(OR(B3="",C3="",D3="",E3="",F3="",Premissas!$B$2="",NOT(ISNUMBER(E3)),NOT(ISNUMBER(F3)),NOT(ISNUMBER(G3)),NOT(ISNUMBER(Premissas!$B$2)),NOT(ISNUMBER(Premissas!$B$3)),NOT(ISNUMBER(Premissas!$B$4))),"Revisar",IF(G3&gt;E3+Premissas!$B$4,"Pago a maior",IF(ABS(G3-E3)&lt;=Premissas!$B$4,"Quitada",IF(F3&lt;Premissas!$B$2,IF(G3&gt;Premissas!$B$4,"Parcial em atraso","Em atraso"),IF(F3-Premissas!$B$2&lt;=Premissas!$B$3,IF(G3&gt;Premissas!$B$4,"Parcial a vencer","A vencer"),IF(G3&gt;Premissas!$B$4,"Parcial em aberto","Em aberto")))))))</f>
        <v/>
      </c>
      <c r="J3" s="24">
        <f>IF(OR(A3="",F3="",H3="",Premissas!$B$2=""),"",IF(OR(NOT(ISNUMBER(F3)),NOT(ISNUMBER(H3)),NOT(ISNUMBER(Premissas!$B$2)),NOT(ISNUMBER(Premissas!$B$4))),"",IF(OR(H3&lt;=Premissas!$B$4,F3&gt;=Premissas!$B$2),"",Premissas!$B$2-F3)))</f>
        <v/>
      </c>
      <c r="K3" s="18" t="inlineStr">
        <is>
          <t>EXEMPLO FICTÍCIO</t>
        </is>
      </c>
      <c r="L3">
        <f>IF(Unidades!A3="","",Unidades!A3)</f>
        <v/>
      </c>
      <c r="M3">
        <f>IF(Premissas!D3="","",Premissas!D3)</f>
        <v/>
      </c>
    </row>
    <row r="4">
      <c r="A4" s="18" t="inlineStr">
        <is>
          <t>EX-COTA-003</t>
        </is>
      </c>
      <c r="B4" s="19" t="n">
        <v>46235</v>
      </c>
      <c r="C4" s="20" t="inlineStr">
        <is>
          <t>U-FIC-201</t>
        </is>
      </c>
      <c r="D4" s="18" t="inlineStr">
        <is>
          <t>Ordinária</t>
        </is>
      </c>
      <c r="E4" s="34" t="n">
        <v>580</v>
      </c>
      <c r="F4" s="19" t="n">
        <v>46244</v>
      </c>
      <c r="G4" s="35">
        <f>IF(A4="","",IFERROR(SUMIFS(Recebimentos!$D$2:$D$301,Recebimentos!$B$2:$B$301,A4,Recebimentos!$C$2:$C$301,"&gt;=1",Recebimentos!$C$2:$C$301,"&lt;="&amp;Premissas!$B$2),0))</f>
        <v/>
      </c>
      <c r="H4" s="35">
        <f>IF(OR(A4="",E4="",G4=""),"",IF(OR(NOT(ISNUMBER(E4)),NOT(ISNUMBER(G4))),"",MAX(0,E4-G4)))</f>
        <v/>
      </c>
      <c r="I4" s="23">
        <f>IF(A4="","",IF(OR(B4="",C4="",D4="",E4="",F4="",Premissas!$B$2="",NOT(ISNUMBER(E4)),NOT(ISNUMBER(F4)),NOT(ISNUMBER(G4)),NOT(ISNUMBER(Premissas!$B$2)),NOT(ISNUMBER(Premissas!$B$3)),NOT(ISNUMBER(Premissas!$B$4))),"Revisar",IF(G4&gt;E4+Premissas!$B$4,"Pago a maior",IF(ABS(G4-E4)&lt;=Premissas!$B$4,"Quitada",IF(F4&lt;Premissas!$B$2,IF(G4&gt;Premissas!$B$4,"Parcial em atraso","Em atraso"),IF(F4-Premissas!$B$2&lt;=Premissas!$B$3,IF(G4&gt;Premissas!$B$4,"Parcial a vencer","A vencer"),IF(G4&gt;Premissas!$B$4,"Parcial em aberto","Em aberto")))))))</f>
        <v/>
      </c>
      <c r="J4" s="24">
        <f>IF(OR(A4="",F4="",H4="",Premissas!$B$2=""),"",IF(OR(NOT(ISNUMBER(F4)),NOT(ISNUMBER(H4)),NOT(ISNUMBER(Premissas!$B$2)),NOT(ISNUMBER(Premissas!$B$4))),"",IF(OR(H4&lt;=Premissas!$B$4,F4&gt;=Premissas!$B$2),"",Premissas!$B$2-F4)))</f>
        <v/>
      </c>
      <c r="K4" s="18" t="inlineStr">
        <is>
          <t>EXEMPLO FICTÍCIO</t>
        </is>
      </c>
      <c r="L4">
        <f>IF(Unidades!A4="","",Unidades!A4)</f>
        <v/>
      </c>
      <c r="M4">
        <f>IF(Premissas!D4="","",Premissas!D4)</f>
        <v/>
      </c>
    </row>
    <row r="5">
      <c r="A5" s="18" t="inlineStr">
        <is>
          <t>EX-COTA-004</t>
        </is>
      </c>
      <c r="B5" s="19" t="n">
        <v>46266</v>
      </c>
      <c r="C5" s="20" t="inlineStr">
        <is>
          <t>U-FIC-202</t>
        </is>
      </c>
      <c r="D5" s="18" t="inlineStr">
        <is>
          <t>Ordinária</t>
        </is>
      </c>
      <c r="E5" s="34" t="n">
        <v>600</v>
      </c>
      <c r="F5" s="19" t="n">
        <v>46275</v>
      </c>
      <c r="G5" s="35">
        <f>IF(A5="","",IFERROR(SUMIFS(Recebimentos!$D$2:$D$301,Recebimentos!$B$2:$B$301,A5,Recebimentos!$C$2:$C$301,"&gt;=1",Recebimentos!$C$2:$C$301,"&lt;="&amp;Premissas!$B$2),0))</f>
        <v/>
      </c>
      <c r="H5" s="35">
        <f>IF(OR(A5="",E5="",G5=""),"",IF(OR(NOT(ISNUMBER(E5)),NOT(ISNUMBER(G5))),"",MAX(0,E5-G5)))</f>
        <v/>
      </c>
      <c r="I5" s="23">
        <f>IF(A5="","",IF(OR(B5="",C5="",D5="",E5="",F5="",Premissas!$B$2="",NOT(ISNUMBER(E5)),NOT(ISNUMBER(F5)),NOT(ISNUMBER(G5)),NOT(ISNUMBER(Premissas!$B$2)),NOT(ISNUMBER(Premissas!$B$3)),NOT(ISNUMBER(Premissas!$B$4))),"Revisar",IF(G5&gt;E5+Premissas!$B$4,"Pago a maior",IF(ABS(G5-E5)&lt;=Premissas!$B$4,"Quitada",IF(F5&lt;Premissas!$B$2,IF(G5&gt;Premissas!$B$4,"Parcial em atraso","Em atraso"),IF(F5-Premissas!$B$2&lt;=Premissas!$B$3,IF(G5&gt;Premissas!$B$4,"Parcial a vencer","A vencer"),IF(G5&gt;Premissas!$B$4,"Parcial em aberto","Em aberto")))))))</f>
        <v/>
      </c>
      <c r="J5" s="24">
        <f>IF(OR(A5="",F5="",H5="",Premissas!$B$2=""),"",IF(OR(NOT(ISNUMBER(F5)),NOT(ISNUMBER(H5)),NOT(ISNUMBER(Premissas!$B$2)),NOT(ISNUMBER(Premissas!$B$4))),"",IF(OR(H5&lt;=Premissas!$B$4,F5&gt;=Premissas!$B$2),"",Premissas!$B$2-F5)))</f>
        <v/>
      </c>
      <c r="K5" s="18" t="inlineStr">
        <is>
          <t>EXEMPLO FICTÍCIO</t>
        </is>
      </c>
      <c r="L5">
        <f>IF(Unidades!A5="","",Unidades!A5)</f>
        <v/>
      </c>
      <c r="M5">
        <f>IF(Premissas!D5="","",Premissas!D5)</f>
        <v/>
      </c>
    </row>
    <row r="6">
      <c r="A6" s="18" t="inlineStr">
        <is>
          <t>EX-COTA-005</t>
        </is>
      </c>
      <c r="B6" s="19" t="n">
        <v>46266</v>
      </c>
      <c r="C6" s="20" t="inlineStr">
        <is>
          <t>U-FIC-101</t>
        </is>
      </c>
      <c r="D6" s="18" t="inlineStr">
        <is>
          <t>Ordinária</t>
        </is>
      </c>
      <c r="E6" s="34" t="n">
        <v>550</v>
      </c>
      <c r="F6" s="19" t="n">
        <v>46285</v>
      </c>
      <c r="G6" s="35">
        <f>IF(A6="","",IFERROR(SUMIFS(Recebimentos!$D$2:$D$301,Recebimentos!$B$2:$B$301,A6,Recebimentos!$C$2:$C$301,"&gt;=1",Recebimentos!$C$2:$C$301,"&lt;="&amp;Premissas!$B$2),0))</f>
        <v/>
      </c>
      <c r="H6" s="35">
        <f>IF(OR(A6="",E6="",G6=""),"",IF(OR(NOT(ISNUMBER(E6)),NOT(ISNUMBER(G6))),"",MAX(0,E6-G6)))</f>
        <v/>
      </c>
      <c r="I6" s="23">
        <f>IF(A6="","",IF(OR(B6="",C6="",D6="",E6="",F6="",Premissas!$B$2="",NOT(ISNUMBER(E6)),NOT(ISNUMBER(F6)),NOT(ISNUMBER(G6)),NOT(ISNUMBER(Premissas!$B$2)),NOT(ISNUMBER(Premissas!$B$3)),NOT(ISNUMBER(Premissas!$B$4))),"Revisar",IF(G6&gt;E6+Premissas!$B$4,"Pago a maior",IF(ABS(G6-E6)&lt;=Premissas!$B$4,"Quitada",IF(F6&lt;Premissas!$B$2,IF(G6&gt;Premissas!$B$4,"Parcial em atraso","Em atraso"),IF(F6-Premissas!$B$2&lt;=Premissas!$B$3,IF(G6&gt;Premissas!$B$4,"Parcial a vencer","A vencer"),IF(G6&gt;Premissas!$B$4,"Parcial em aberto","Em aberto")))))))</f>
        <v/>
      </c>
      <c r="J6" s="24">
        <f>IF(OR(A6="",F6="",H6="",Premissas!$B$2=""),"",IF(OR(NOT(ISNUMBER(F6)),NOT(ISNUMBER(H6)),NOT(ISNUMBER(Premissas!$B$2)),NOT(ISNUMBER(Premissas!$B$4))),"",IF(OR(H6&lt;=Premissas!$B$4,F6&gt;=Premissas!$B$2),"",Premissas!$B$2-F6)))</f>
        <v/>
      </c>
      <c r="K6" s="18" t="inlineStr">
        <is>
          <t>EXEMPLO FICTÍCIO</t>
        </is>
      </c>
      <c r="L6">
        <f>IF(Unidades!A6="","",Unidades!A6)</f>
        <v/>
      </c>
      <c r="M6">
        <f>IF(Premissas!D6="","",Premissas!D6)</f>
        <v/>
      </c>
    </row>
    <row r="7">
      <c r="A7" s="18" t="inlineStr">
        <is>
          <t>EX-COTA-006</t>
        </is>
      </c>
      <c r="B7" s="19" t="n">
        <v>46266</v>
      </c>
      <c r="C7" s="20" t="inlineStr">
        <is>
          <t>U-FIC-102</t>
        </is>
      </c>
      <c r="D7" s="18" t="inlineStr">
        <is>
          <t>Ordinária</t>
        </is>
      </c>
      <c r="E7" s="34" t="n">
        <v>620</v>
      </c>
      <c r="F7" s="19" t="n">
        <v>46295</v>
      </c>
      <c r="G7" s="35">
        <f>IF(A7="","",IFERROR(SUMIFS(Recebimentos!$D$2:$D$301,Recebimentos!$B$2:$B$301,A7,Recebimentos!$C$2:$C$301,"&gt;=1",Recebimentos!$C$2:$C$301,"&lt;="&amp;Premissas!$B$2),0))</f>
        <v/>
      </c>
      <c r="H7" s="35">
        <f>IF(OR(A7="",E7="",G7=""),"",IF(OR(NOT(ISNUMBER(E7)),NOT(ISNUMBER(G7))),"",MAX(0,E7-G7)))</f>
        <v/>
      </c>
      <c r="I7" s="23">
        <f>IF(A7="","",IF(OR(B7="",C7="",D7="",E7="",F7="",Premissas!$B$2="",NOT(ISNUMBER(E7)),NOT(ISNUMBER(F7)),NOT(ISNUMBER(G7)),NOT(ISNUMBER(Premissas!$B$2)),NOT(ISNUMBER(Premissas!$B$3)),NOT(ISNUMBER(Premissas!$B$4))),"Revisar",IF(G7&gt;E7+Premissas!$B$4,"Pago a maior",IF(ABS(G7-E7)&lt;=Premissas!$B$4,"Quitada",IF(F7&lt;Premissas!$B$2,IF(G7&gt;Premissas!$B$4,"Parcial em atraso","Em atraso"),IF(F7-Premissas!$B$2&lt;=Premissas!$B$3,IF(G7&gt;Premissas!$B$4,"Parcial a vencer","A vencer"),IF(G7&gt;Premissas!$B$4,"Parcial em aberto","Em aberto")))))))</f>
        <v/>
      </c>
      <c r="J7" s="24">
        <f>IF(OR(A7="",F7="",H7="",Premissas!$B$2=""),"",IF(OR(NOT(ISNUMBER(F7)),NOT(ISNUMBER(H7)),NOT(ISNUMBER(Premissas!$B$2)),NOT(ISNUMBER(Premissas!$B$4))),"",IF(OR(H7&lt;=Premissas!$B$4,F7&gt;=Premissas!$B$2),"",Premissas!$B$2-F7)))</f>
        <v/>
      </c>
      <c r="K7" s="18" t="inlineStr">
        <is>
          <t>EXEMPLO FICTÍCIO</t>
        </is>
      </c>
      <c r="L7">
        <f>IF(Unidades!A7="","",Unidades!A7)</f>
        <v/>
      </c>
      <c r="M7">
        <f>IF(Premissas!D7="","",Premissas!D7)</f>
        <v/>
      </c>
    </row>
    <row r="8">
      <c r="A8" s="18" t="inlineStr">
        <is>
          <t>EX-COTA-007</t>
        </is>
      </c>
      <c r="B8" s="19" t="n">
        <v>46266</v>
      </c>
      <c r="C8" s="20" t="inlineStr">
        <is>
          <t>U-FIC-201</t>
        </is>
      </c>
      <c r="D8" s="18" t="inlineStr">
        <is>
          <t>Extraordinária</t>
        </is>
      </c>
      <c r="E8" s="34" t="n">
        <v>1000</v>
      </c>
      <c r="F8" s="19" t="n">
        <v>46280</v>
      </c>
      <c r="G8" s="35">
        <f>IF(A8="","",IFERROR(SUMIFS(Recebimentos!$D$2:$D$301,Recebimentos!$B$2:$B$301,A8,Recebimentos!$C$2:$C$301,"&gt;=1",Recebimentos!$C$2:$C$301,"&lt;="&amp;Premissas!$B$2),0))</f>
        <v/>
      </c>
      <c r="H8" s="35">
        <f>IF(OR(A8="",E8="",G8=""),"",IF(OR(NOT(ISNUMBER(E8)),NOT(ISNUMBER(G8))),"",MAX(0,E8-G8)))</f>
        <v/>
      </c>
      <c r="I8" s="23">
        <f>IF(A8="","",IF(OR(B8="",C8="",D8="",E8="",F8="",Premissas!$B$2="",NOT(ISNUMBER(E8)),NOT(ISNUMBER(F8)),NOT(ISNUMBER(G8)),NOT(ISNUMBER(Premissas!$B$2)),NOT(ISNUMBER(Premissas!$B$3)),NOT(ISNUMBER(Premissas!$B$4))),"Revisar",IF(G8&gt;E8+Premissas!$B$4,"Pago a maior",IF(ABS(G8-E8)&lt;=Premissas!$B$4,"Quitada",IF(F8&lt;Premissas!$B$2,IF(G8&gt;Premissas!$B$4,"Parcial em atraso","Em atraso"),IF(F8-Premissas!$B$2&lt;=Premissas!$B$3,IF(G8&gt;Premissas!$B$4,"Parcial a vencer","A vencer"),IF(G8&gt;Premissas!$B$4,"Parcial em aberto","Em aberto")))))))</f>
        <v/>
      </c>
      <c r="J8" s="24">
        <f>IF(OR(A8="",F8="",H8="",Premissas!$B$2=""),"",IF(OR(NOT(ISNUMBER(F8)),NOT(ISNUMBER(H8)),NOT(ISNUMBER(Premissas!$B$2)),NOT(ISNUMBER(Premissas!$B$4))),"",IF(OR(H8&lt;=Premissas!$B$4,F8&gt;=Premissas!$B$2),"",Premissas!$B$2-F8)))</f>
        <v/>
      </c>
      <c r="K8" s="18" t="inlineStr">
        <is>
          <t>EXEMPLO FICTÍCIO</t>
        </is>
      </c>
      <c r="L8">
        <f>IF(Unidades!A8="","",Unidades!A8)</f>
        <v/>
      </c>
      <c r="M8">
        <f>IF(Premissas!D8="","",Premissas!D8)</f>
        <v/>
      </c>
    </row>
    <row r="9">
      <c r="A9" s="18" t="inlineStr">
        <is>
          <t>EX-COTA-008</t>
        </is>
      </c>
      <c r="B9" s="19" t="n">
        <v>46266</v>
      </c>
      <c r="C9" s="20" t="inlineStr">
        <is>
          <t>U-FIC-202</t>
        </is>
      </c>
      <c r="D9" s="18" t="inlineStr">
        <is>
          <t>Extraordinária</t>
        </is>
      </c>
      <c r="E9" s="34" t="n">
        <v>900</v>
      </c>
      <c r="F9" s="19" t="n">
        <v>46280</v>
      </c>
      <c r="G9" s="35">
        <f>IF(A9="","",IFERROR(SUMIFS(Recebimentos!$D$2:$D$301,Recebimentos!$B$2:$B$301,A9,Recebimentos!$C$2:$C$301,"&gt;=1",Recebimentos!$C$2:$C$301,"&lt;="&amp;Premissas!$B$2),0))</f>
        <v/>
      </c>
      <c r="H9" s="35">
        <f>IF(OR(A9="",E9="",G9=""),"",IF(OR(NOT(ISNUMBER(E9)),NOT(ISNUMBER(G9))),"",MAX(0,E9-G9)))</f>
        <v/>
      </c>
      <c r="I9" s="23">
        <f>IF(A9="","",IF(OR(B9="",C9="",D9="",E9="",F9="",Premissas!$B$2="",NOT(ISNUMBER(E9)),NOT(ISNUMBER(F9)),NOT(ISNUMBER(G9)),NOT(ISNUMBER(Premissas!$B$2)),NOT(ISNUMBER(Premissas!$B$3)),NOT(ISNUMBER(Premissas!$B$4))),"Revisar",IF(G9&gt;E9+Premissas!$B$4,"Pago a maior",IF(ABS(G9-E9)&lt;=Premissas!$B$4,"Quitada",IF(F9&lt;Premissas!$B$2,IF(G9&gt;Premissas!$B$4,"Parcial em atraso","Em atraso"),IF(F9-Premissas!$B$2&lt;=Premissas!$B$3,IF(G9&gt;Premissas!$B$4,"Parcial a vencer","A vencer"),IF(G9&gt;Premissas!$B$4,"Parcial em aberto","Em aberto")))))))</f>
        <v/>
      </c>
      <c r="J9" s="24">
        <f>IF(OR(A9="",F9="",H9="",Premissas!$B$2=""),"",IF(OR(NOT(ISNUMBER(F9)),NOT(ISNUMBER(H9)),NOT(ISNUMBER(Premissas!$B$2)),NOT(ISNUMBER(Premissas!$B$4))),"",IF(OR(H9&lt;=Premissas!$B$4,F9&gt;=Premissas!$B$2),"",Premissas!$B$2-F9)))</f>
        <v/>
      </c>
      <c r="K9" s="18" t="inlineStr">
        <is>
          <t>EXEMPLO FICTÍCIO</t>
        </is>
      </c>
      <c r="L9">
        <f>IF(Unidades!A9="","",Unidades!A9)</f>
        <v/>
      </c>
      <c r="M9">
        <f>IF(Premissas!D9="","",Premissas!D9)</f>
        <v/>
      </c>
    </row>
    <row r="10">
      <c r="A10" s="18" t="inlineStr">
        <is>
          <t>EX-COTA-009</t>
        </is>
      </c>
      <c r="B10" s="19" t="n">
        <v>46204</v>
      </c>
      <c r="C10" s="20" t="inlineStr">
        <is>
          <t>U-FIC-301</t>
        </is>
      </c>
      <c r="D10" s="18" t="inlineStr">
        <is>
          <t>Fundo de reserva</t>
        </is>
      </c>
      <c r="E10" s="34" t="n">
        <v>200</v>
      </c>
      <c r="F10" s="19" t="n">
        <v>46208</v>
      </c>
      <c r="G10" s="35">
        <f>IF(A10="","",IFERROR(SUMIFS(Recebimentos!$D$2:$D$301,Recebimentos!$B$2:$B$301,A10,Recebimentos!$C$2:$C$301,"&gt;=1",Recebimentos!$C$2:$C$301,"&lt;="&amp;Premissas!$B$2),0))</f>
        <v/>
      </c>
      <c r="H10" s="35">
        <f>IF(OR(A10="",E10="",G10=""),"",IF(OR(NOT(ISNUMBER(E10)),NOT(ISNUMBER(G10))),"",MAX(0,E10-G10)))</f>
        <v/>
      </c>
      <c r="I10" s="23">
        <f>IF(A10="","",IF(OR(B10="",C10="",D10="",E10="",F10="",Premissas!$B$2="",NOT(ISNUMBER(E10)),NOT(ISNUMBER(F10)),NOT(ISNUMBER(G10)),NOT(ISNUMBER(Premissas!$B$2)),NOT(ISNUMBER(Premissas!$B$3)),NOT(ISNUMBER(Premissas!$B$4))),"Revisar",IF(G10&gt;E10+Premissas!$B$4,"Pago a maior",IF(ABS(G10-E10)&lt;=Premissas!$B$4,"Quitada",IF(F10&lt;Premissas!$B$2,IF(G10&gt;Premissas!$B$4,"Parcial em atraso","Em atraso"),IF(F10-Premissas!$B$2&lt;=Premissas!$B$3,IF(G10&gt;Premissas!$B$4,"Parcial a vencer","A vencer"),IF(G10&gt;Premissas!$B$4,"Parcial em aberto","Em aberto")))))))</f>
        <v/>
      </c>
      <c r="J10" s="24">
        <f>IF(OR(A10="",F10="",H10="",Premissas!$B$2=""),"",IF(OR(NOT(ISNUMBER(F10)),NOT(ISNUMBER(H10)),NOT(ISNUMBER(Premissas!$B$2)),NOT(ISNUMBER(Premissas!$B$4))),"",IF(OR(H10&lt;=Premissas!$B$4,F10&gt;=Premissas!$B$2),"",Premissas!$B$2-F10)))</f>
        <v/>
      </c>
      <c r="K10" s="18" t="inlineStr">
        <is>
          <t>EXEMPLO FICTÍCIO</t>
        </is>
      </c>
      <c r="L10">
        <f>IF(Unidades!A10="","",Unidades!A10)</f>
        <v/>
      </c>
      <c r="M10">
        <f>IF(Premissas!D10="","",Premissas!D10)</f>
        <v/>
      </c>
    </row>
    <row r="11">
      <c r="A11" s="18" t="inlineStr">
        <is>
          <t>EX-COTA-010</t>
        </is>
      </c>
      <c r="B11" s="19" t="n">
        <v>46296</v>
      </c>
      <c r="C11" s="20" t="inlineStr">
        <is>
          <t>U-FIC-302</t>
        </is>
      </c>
      <c r="D11" s="18" t="inlineStr">
        <is>
          <t>Ordinária</t>
        </is>
      </c>
      <c r="E11" s="34" t="n">
        <v>700</v>
      </c>
      <c r="F11" s="19" t="n">
        <v>46305</v>
      </c>
      <c r="G11" s="35">
        <f>IF(A11="","",IFERROR(SUMIFS(Recebimentos!$D$2:$D$301,Recebimentos!$B$2:$B$301,A11,Recebimentos!$C$2:$C$301,"&gt;=1",Recebimentos!$C$2:$C$301,"&lt;="&amp;Premissas!$B$2),0))</f>
        <v/>
      </c>
      <c r="H11" s="35">
        <f>IF(OR(A11="",E11="",G11=""),"",IF(OR(NOT(ISNUMBER(E11)),NOT(ISNUMBER(G11))),"",MAX(0,E11-G11)))</f>
        <v/>
      </c>
      <c r="I11" s="23">
        <f>IF(A11="","",IF(OR(B11="",C11="",D11="",E11="",F11="",Premissas!$B$2="",NOT(ISNUMBER(E11)),NOT(ISNUMBER(F11)),NOT(ISNUMBER(G11)),NOT(ISNUMBER(Premissas!$B$2)),NOT(ISNUMBER(Premissas!$B$3)),NOT(ISNUMBER(Premissas!$B$4))),"Revisar",IF(G11&gt;E11+Premissas!$B$4,"Pago a maior",IF(ABS(G11-E11)&lt;=Premissas!$B$4,"Quitada",IF(F11&lt;Premissas!$B$2,IF(G11&gt;Premissas!$B$4,"Parcial em atraso","Em atraso"),IF(F11-Premissas!$B$2&lt;=Premissas!$B$3,IF(G11&gt;Premissas!$B$4,"Parcial a vencer","A vencer"),IF(G11&gt;Premissas!$B$4,"Parcial em aberto","Em aberto")))))))</f>
        <v/>
      </c>
      <c r="J11" s="24">
        <f>IF(OR(A11="",F11="",H11="",Premissas!$B$2=""),"",IF(OR(NOT(ISNUMBER(F11)),NOT(ISNUMBER(H11)),NOT(ISNUMBER(Premissas!$B$2)),NOT(ISNUMBER(Premissas!$B$4))),"",IF(OR(H11&lt;=Premissas!$B$4,F11&gt;=Premissas!$B$2),"",Premissas!$B$2-F11)))</f>
        <v/>
      </c>
      <c r="K11" s="18" t="inlineStr">
        <is>
          <t>EXEMPLO FICTÍCIO</t>
        </is>
      </c>
      <c r="L11">
        <f>IF(Unidades!A11="","",Unidades!A11)</f>
        <v/>
      </c>
      <c r="M11">
        <f>IF(Premissas!D11="","",Premissas!D11)</f>
        <v/>
      </c>
    </row>
    <row r="12">
      <c r="A12" s="18" t="n"/>
      <c r="B12" s="19" t="n"/>
      <c r="C12" s="20" t="n"/>
      <c r="D12" s="18" t="n"/>
      <c r="E12" s="34" t="n"/>
      <c r="F12" s="19" t="n"/>
      <c r="G12" s="35">
        <f>IF(A12="","",IFERROR(SUMIFS(Recebimentos!$D$2:$D$301,Recebimentos!$B$2:$B$301,A12,Recebimentos!$C$2:$C$301,"&gt;=1",Recebimentos!$C$2:$C$301,"&lt;="&amp;Premissas!$B$2),0))</f>
        <v/>
      </c>
      <c r="H12" s="35">
        <f>IF(OR(A12="",E12="",G12=""),"",IF(OR(NOT(ISNUMBER(E12)),NOT(ISNUMBER(G12))),"",MAX(0,E12-G12)))</f>
        <v/>
      </c>
      <c r="I12" s="23">
        <f>IF(A12="","",IF(OR(B12="",C12="",D12="",E12="",F12="",Premissas!$B$2="",NOT(ISNUMBER(E12)),NOT(ISNUMBER(F12)),NOT(ISNUMBER(G12)),NOT(ISNUMBER(Premissas!$B$2)),NOT(ISNUMBER(Premissas!$B$3)),NOT(ISNUMBER(Premissas!$B$4))),"Revisar",IF(G12&gt;E12+Premissas!$B$4,"Pago a maior",IF(ABS(G12-E12)&lt;=Premissas!$B$4,"Quitada",IF(F12&lt;Premissas!$B$2,IF(G12&gt;Premissas!$B$4,"Parcial em atraso","Em atraso"),IF(F12-Premissas!$B$2&lt;=Premissas!$B$3,IF(G12&gt;Premissas!$B$4,"Parcial a vencer","A vencer"),IF(G12&gt;Premissas!$B$4,"Parcial em aberto","Em aberto")))))))</f>
        <v/>
      </c>
      <c r="J12" s="24">
        <f>IF(OR(A12="",F12="",H12="",Premissas!$B$2=""),"",IF(OR(NOT(ISNUMBER(F12)),NOT(ISNUMBER(H12)),NOT(ISNUMBER(Premissas!$B$2)),NOT(ISNUMBER(Premissas!$B$4))),"",IF(OR(H12&lt;=Premissas!$B$4,F12&gt;=Premissas!$B$2),"",Premissas!$B$2-F12)))</f>
        <v/>
      </c>
      <c r="K12" s="18" t="n"/>
      <c r="L12">
        <f>IF(Unidades!A12="","",Unidades!A12)</f>
        <v/>
      </c>
      <c r="M12">
        <f>IF(Premissas!D12="","",Premissas!D12)</f>
        <v/>
      </c>
    </row>
    <row r="13">
      <c r="A13" s="18" t="n"/>
      <c r="B13" s="19" t="n"/>
      <c r="C13" s="20" t="n"/>
      <c r="D13" s="18" t="n"/>
      <c r="E13" s="34" t="n"/>
      <c r="F13" s="19" t="n"/>
      <c r="G13" s="35">
        <f>IF(A13="","",IFERROR(SUMIFS(Recebimentos!$D$2:$D$301,Recebimentos!$B$2:$B$301,A13,Recebimentos!$C$2:$C$301,"&gt;=1",Recebimentos!$C$2:$C$301,"&lt;="&amp;Premissas!$B$2),0))</f>
        <v/>
      </c>
      <c r="H13" s="35">
        <f>IF(OR(A13="",E13="",G13=""),"",IF(OR(NOT(ISNUMBER(E13)),NOT(ISNUMBER(G13))),"",MAX(0,E13-G13)))</f>
        <v/>
      </c>
      <c r="I13" s="23">
        <f>IF(A13="","",IF(OR(B13="",C13="",D13="",E13="",F13="",Premissas!$B$2="",NOT(ISNUMBER(E13)),NOT(ISNUMBER(F13)),NOT(ISNUMBER(G13)),NOT(ISNUMBER(Premissas!$B$2)),NOT(ISNUMBER(Premissas!$B$3)),NOT(ISNUMBER(Premissas!$B$4))),"Revisar",IF(G13&gt;E13+Premissas!$B$4,"Pago a maior",IF(ABS(G13-E13)&lt;=Premissas!$B$4,"Quitada",IF(F13&lt;Premissas!$B$2,IF(G13&gt;Premissas!$B$4,"Parcial em atraso","Em atraso"),IF(F13-Premissas!$B$2&lt;=Premissas!$B$3,IF(G13&gt;Premissas!$B$4,"Parcial a vencer","A vencer"),IF(G13&gt;Premissas!$B$4,"Parcial em aberto","Em aberto")))))))</f>
        <v/>
      </c>
      <c r="J13" s="24">
        <f>IF(OR(A13="",F13="",H13="",Premissas!$B$2=""),"",IF(OR(NOT(ISNUMBER(F13)),NOT(ISNUMBER(H13)),NOT(ISNUMBER(Premissas!$B$2)),NOT(ISNUMBER(Premissas!$B$4))),"",IF(OR(H13&lt;=Premissas!$B$4,F13&gt;=Premissas!$B$2),"",Premissas!$B$2-F13)))</f>
        <v/>
      </c>
      <c r="K13" s="18" t="n"/>
      <c r="L13">
        <f>IF(Unidades!A13="","",Unidades!A13)</f>
        <v/>
      </c>
      <c r="M13">
        <f>IF(Premissas!D13="","",Premissas!D13)</f>
        <v/>
      </c>
    </row>
    <row r="14">
      <c r="A14" s="18" t="n"/>
      <c r="B14" s="19" t="n"/>
      <c r="C14" s="20" t="n"/>
      <c r="D14" s="18" t="n"/>
      <c r="E14" s="34" t="n"/>
      <c r="F14" s="19" t="n"/>
      <c r="G14" s="35">
        <f>IF(A14="","",IFERROR(SUMIFS(Recebimentos!$D$2:$D$301,Recebimentos!$B$2:$B$301,A14,Recebimentos!$C$2:$C$301,"&gt;=1",Recebimentos!$C$2:$C$301,"&lt;="&amp;Premissas!$B$2),0))</f>
        <v/>
      </c>
      <c r="H14" s="35">
        <f>IF(OR(A14="",E14="",G14=""),"",IF(OR(NOT(ISNUMBER(E14)),NOT(ISNUMBER(G14))),"",MAX(0,E14-G14)))</f>
        <v/>
      </c>
      <c r="I14" s="23">
        <f>IF(A14="","",IF(OR(B14="",C14="",D14="",E14="",F14="",Premissas!$B$2="",NOT(ISNUMBER(E14)),NOT(ISNUMBER(F14)),NOT(ISNUMBER(G14)),NOT(ISNUMBER(Premissas!$B$2)),NOT(ISNUMBER(Premissas!$B$3)),NOT(ISNUMBER(Premissas!$B$4))),"Revisar",IF(G14&gt;E14+Premissas!$B$4,"Pago a maior",IF(ABS(G14-E14)&lt;=Premissas!$B$4,"Quitada",IF(F14&lt;Premissas!$B$2,IF(G14&gt;Premissas!$B$4,"Parcial em atraso","Em atraso"),IF(F14-Premissas!$B$2&lt;=Premissas!$B$3,IF(G14&gt;Premissas!$B$4,"Parcial a vencer","A vencer"),IF(G14&gt;Premissas!$B$4,"Parcial em aberto","Em aberto")))))))</f>
        <v/>
      </c>
      <c r="J14" s="24">
        <f>IF(OR(A14="",F14="",H14="",Premissas!$B$2=""),"",IF(OR(NOT(ISNUMBER(F14)),NOT(ISNUMBER(H14)),NOT(ISNUMBER(Premissas!$B$2)),NOT(ISNUMBER(Premissas!$B$4))),"",IF(OR(H14&lt;=Premissas!$B$4,F14&gt;=Premissas!$B$2),"",Premissas!$B$2-F14)))</f>
        <v/>
      </c>
      <c r="K14" s="18" t="n"/>
      <c r="L14">
        <f>IF(Unidades!A14="","",Unidades!A14)</f>
        <v/>
      </c>
      <c r="M14">
        <f>IF(Premissas!D14="","",Premissas!D14)</f>
        <v/>
      </c>
    </row>
    <row r="15">
      <c r="A15" s="18" t="n"/>
      <c r="B15" s="19" t="n"/>
      <c r="C15" s="20" t="n"/>
      <c r="D15" s="18" t="n"/>
      <c r="E15" s="34" t="n"/>
      <c r="F15" s="19" t="n"/>
      <c r="G15" s="35">
        <f>IF(A15="","",IFERROR(SUMIFS(Recebimentos!$D$2:$D$301,Recebimentos!$B$2:$B$301,A15,Recebimentos!$C$2:$C$301,"&gt;=1",Recebimentos!$C$2:$C$301,"&lt;="&amp;Premissas!$B$2),0))</f>
        <v/>
      </c>
      <c r="H15" s="35">
        <f>IF(OR(A15="",E15="",G15=""),"",IF(OR(NOT(ISNUMBER(E15)),NOT(ISNUMBER(G15))),"",MAX(0,E15-G15)))</f>
        <v/>
      </c>
      <c r="I15" s="23">
        <f>IF(A15="","",IF(OR(B15="",C15="",D15="",E15="",F15="",Premissas!$B$2="",NOT(ISNUMBER(E15)),NOT(ISNUMBER(F15)),NOT(ISNUMBER(G15)),NOT(ISNUMBER(Premissas!$B$2)),NOT(ISNUMBER(Premissas!$B$3)),NOT(ISNUMBER(Premissas!$B$4))),"Revisar",IF(G15&gt;E15+Premissas!$B$4,"Pago a maior",IF(ABS(G15-E15)&lt;=Premissas!$B$4,"Quitada",IF(F15&lt;Premissas!$B$2,IF(G15&gt;Premissas!$B$4,"Parcial em atraso","Em atraso"),IF(F15-Premissas!$B$2&lt;=Premissas!$B$3,IF(G15&gt;Premissas!$B$4,"Parcial a vencer","A vencer"),IF(G15&gt;Premissas!$B$4,"Parcial em aberto","Em aberto")))))))</f>
        <v/>
      </c>
      <c r="J15" s="24">
        <f>IF(OR(A15="",F15="",H15="",Premissas!$B$2=""),"",IF(OR(NOT(ISNUMBER(F15)),NOT(ISNUMBER(H15)),NOT(ISNUMBER(Premissas!$B$2)),NOT(ISNUMBER(Premissas!$B$4))),"",IF(OR(H15&lt;=Premissas!$B$4,F15&gt;=Premissas!$B$2),"",Premissas!$B$2-F15)))</f>
        <v/>
      </c>
      <c r="K15" s="18" t="n"/>
      <c r="L15">
        <f>IF(Unidades!A15="","",Unidades!A15)</f>
        <v/>
      </c>
      <c r="M15">
        <f>IF(Premissas!D15="","",Premissas!D15)</f>
        <v/>
      </c>
    </row>
    <row r="16">
      <c r="A16" s="18" t="n"/>
      <c r="B16" s="19" t="n"/>
      <c r="C16" s="20" t="n"/>
      <c r="D16" s="18" t="n"/>
      <c r="E16" s="34" t="n"/>
      <c r="F16" s="19" t="n"/>
      <c r="G16" s="35">
        <f>IF(A16="","",IFERROR(SUMIFS(Recebimentos!$D$2:$D$301,Recebimentos!$B$2:$B$301,A16,Recebimentos!$C$2:$C$301,"&gt;=1",Recebimentos!$C$2:$C$301,"&lt;="&amp;Premissas!$B$2),0))</f>
        <v/>
      </c>
      <c r="H16" s="35">
        <f>IF(OR(A16="",E16="",G16=""),"",IF(OR(NOT(ISNUMBER(E16)),NOT(ISNUMBER(G16))),"",MAX(0,E16-G16)))</f>
        <v/>
      </c>
      <c r="I16" s="23">
        <f>IF(A16="","",IF(OR(B16="",C16="",D16="",E16="",F16="",Premissas!$B$2="",NOT(ISNUMBER(E16)),NOT(ISNUMBER(F16)),NOT(ISNUMBER(G16)),NOT(ISNUMBER(Premissas!$B$2)),NOT(ISNUMBER(Premissas!$B$3)),NOT(ISNUMBER(Premissas!$B$4))),"Revisar",IF(G16&gt;E16+Premissas!$B$4,"Pago a maior",IF(ABS(G16-E16)&lt;=Premissas!$B$4,"Quitada",IF(F16&lt;Premissas!$B$2,IF(G16&gt;Premissas!$B$4,"Parcial em atraso","Em atraso"),IF(F16-Premissas!$B$2&lt;=Premissas!$B$3,IF(G16&gt;Premissas!$B$4,"Parcial a vencer","A vencer"),IF(G16&gt;Premissas!$B$4,"Parcial em aberto","Em aberto")))))))</f>
        <v/>
      </c>
      <c r="J16" s="24">
        <f>IF(OR(A16="",F16="",H16="",Premissas!$B$2=""),"",IF(OR(NOT(ISNUMBER(F16)),NOT(ISNUMBER(H16)),NOT(ISNUMBER(Premissas!$B$2)),NOT(ISNUMBER(Premissas!$B$4))),"",IF(OR(H16&lt;=Premissas!$B$4,F16&gt;=Premissas!$B$2),"",Premissas!$B$2-F16)))</f>
        <v/>
      </c>
      <c r="K16" s="18" t="n"/>
      <c r="L16">
        <f>IF(Unidades!A16="","",Unidades!A16)</f>
        <v/>
      </c>
      <c r="M16">
        <f>IF(Premissas!D16="","",Premissas!D16)</f>
        <v/>
      </c>
    </row>
    <row r="17">
      <c r="A17" s="18" t="n"/>
      <c r="B17" s="19" t="n"/>
      <c r="C17" s="20" t="n"/>
      <c r="D17" s="18" t="n"/>
      <c r="E17" s="34" t="n"/>
      <c r="F17" s="19" t="n"/>
      <c r="G17" s="35">
        <f>IF(A17="","",IFERROR(SUMIFS(Recebimentos!$D$2:$D$301,Recebimentos!$B$2:$B$301,A17,Recebimentos!$C$2:$C$301,"&gt;=1",Recebimentos!$C$2:$C$301,"&lt;="&amp;Premissas!$B$2),0))</f>
        <v/>
      </c>
      <c r="H17" s="35">
        <f>IF(OR(A17="",E17="",G17=""),"",IF(OR(NOT(ISNUMBER(E17)),NOT(ISNUMBER(G17))),"",MAX(0,E17-G17)))</f>
        <v/>
      </c>
      <c r="I17" s="23">
        <f>IF(A17="","",IF(OR(B17="",C17="",D17="",E17="",F17="",Premissas!$B$2="",NOT(ISNUMBER(E17)),NOT(ISNUMBER(F17)),NOT(ISNUMBER(G17)),NOT(ISNUMBER(Premissas!$B$2)),NOT(ISNUMBER(Premissas!$B$3)),NOT(ISNUMBER(Premissas!$B$4))),"Revisar",IF(G17&gt;E17+Premissas!$B$4,"Pago a maior",IF(ABS(G17-E17)&lt;=Premissas!$B$4,"Quitada",IF(F17&lt;Premissas!$B$2,IF(G17&gt;Premissas!$B$4,"Parcial em atraso","Em atraso"),IF(F17-Premissas!$B$2&lt;=Premissas!$B$3,IF(G17&gt;Premissas!$B$4,"Parcial a vencer","A vencer"),IF(G17&gt;Premissas!$B$4,"Parcial em aberto","Em aberto")))))))</f>
        <v/>
      </c>
      <c r="J17" s="24">
        <f>IF(OR(A17="",F17="",H17="",Premissas!$B$2=""),"",IF(OR(NOT(ISNUMBER(F17)),NOT(ISNUMBER(H17)),NOT(ISNUMBER(Premissas!$B$2)),NOT(ISNUMBER(Premissas!$B$4))),"",IF(OR(H17&lt;=Premissas!$B$4,F17&gt;=Premissas!$B$2),"",Premissas!$B$2-F17)))</f>
        <v/>
      </c>
      <c r="K17" s="18" t="n"/>
      <c r="L17">
        <f>IF(Unidades!A17="","",Unidades!A17)</f>
        <v/>
      </c>
      <c r="M17">
        <f>IF(Premissas!D17="","",Premissas!D17)</f>
        <v/>
      </c>
    </row>
    <row r="18">
      <c r="A18" s="18" t="n"/>
      <c r="B18" s="19" t="n"/>
      <c r="C18" s="20" t="n"/>
      <c r="D18" s="18" t="n"/>
      <c r="E18" s="34" t="n"/>
      <c r="F18" s="19" t="n"/>
      <c r="G18" s="35">
        <f>IF(A18="","",IFERROR(SUMIFS(Recebimentos!$D$2:$D$301,Recebimentos!$B$2:$B$301,A18,Recebimentos!$C$2:$C$301,"&gt;=1",Recebimentos!$C$2:$C$301,"&lt;="&amp;Premissas!$B$2),0))</f>
        <v/>
      </c>
      <c r="H18" s="35">
        <f>IF(OR(A18="",E18="",G18=""),"",IF(OR(NOT(ISNUMBER(E18)),NOT(ISNUMBER(G18))),"",MAX(0,E18-G18)))</f>
        <v/>
      </c>
      <c r="I18" s="23">
        <f>IF(A18="","",IF(OR(B18="",C18="",D18="",E18="",F18="",Premissas!$B$2="",NOT(ISNUMBER(E18)),NOT(ISNUMBER(F18)),NOT(ISNUMBER(G18)),NOT(ISNUMBER(Premissas!$B$2)),NOT(ISNUMBER(Premissas!$B$3)),NOT(ISNUMBER(Premissas!$B$4))),"Revisar",IF(G18&gt;E18+Premissas!$B$4,"Pago a maior",IF(ABS(G18-E18)&lt;=Premissas!$B$4,"Quitada",IF(F18&lt;Premissas!$B$2,IF(G18&gt;Premissas!$B$4,"Parcial em atraso","Em atraso"),IF(F18-Premissas!$B$2&lt;=Premissas!$B$3,IF(G18&gt;Premissas!$B$4,"Parcial a vencer","A vencer"),IF(G18&gt;Premissas!$B$4,"Parcial em aberto","Em aberto")))))))</f>
        <v/>
      </c>
      <c r="J18" s="24">
        <f>IF(OR(A18="",F18="",H18="",Premissas!$B$2=""),"",IF(OR(NOT(ISNUMBER(F18)),NOT(ISNUMBER(H18)),NOT(ISNUMBER(Premissas!$B$2)),NOT(ISNUMBER(Premissas!$B$4))),"",IF(OR(H18&lt;=Premissas!$B$4,F18&gt;=Premissas!$B$2),"",Premissas!$B$2-F18)))</f>
        <v/>
      </c>
      <c r="K18" s="18" t="n"/>
      <c r="L18">
        <f>IF(Unidades!A18="","",Unidades!A18)</f>
        <v/>
      </c>
      <c r="M18">
        <f>IF(Premissas!D18="","",Premissas!D18)</f>
        <v/>
      </c>
    </row>
    <row r="19">
      <c r="A19" s="18" t="n"/>
      <c r="B19" s="19" t="n"/>
      <c r="C19" s="20" t="n"/>
      <c r="D19" s="18" t="n"/>
      <c r="E19" s="34" t="n"/>
      <c r="F19" s="19" t="n"/>
      <c r="G19" s="35">
        <f>IF(A19="","",IFERROR(SUMIFS(Recebimentos!$D$2:$D$301,Recebimentos!$B$2:$B$301,A19,Recebimentos!$C$2:$C$301,"&gt;=1",Recebimentos!$C$2:$C$301,"&lt;="&amp;Premissas!$B$2),0))</f>
        <v/>
      </c>
      <c r="H19" s="35">
        <f>IF(OR(A19="",E19="",G19=""),"",IF(OR(NOT(ISNUMBER(E19)),NOT(ISNUMBER(G19))),"",MAX(0,E19-G19)))</f>
        <v/>
      </c>
      <c r="I19" s="23">
        <f>IF(A19="","",IF(OR(B19="",C19="",D19="",E19="",F19="",Premissas!$B$2="",NOT(ISNUMBER(E19)),NOT(ISNUMBER(F19)),NOT(ISNUMBER(G19)),NOT(ISNUMBER(Premissas!$B$2)),NOT(ISNUMBER(Premissas!$B$3)),NOT(ISNUMBER(Premissas!$B$4))),"Revisar",IF(G19&gt;E19+Premissas!$B$4,"Pago a maior",IF(ABS(G19-E19)&lt;=Premissas!$B$4,"Quitada",IF(F19&lt;Premissas!$B$2,IF(G19&gt;Premissas!$B$4,"Parcial em atraso","Em atraso"),IF(F19-Premissas!$B$2&lt;=Premissas!$B$3,IF(G19&gt;Premissas!$B$4,"Parcial a vencer","A vencer"),IF(G19&gt;Premissas!$B$4,"Parcial em aberto","Em aberto")))))))</f>
        <v/>
      </c>
      <c r="J19" s="24">
        <f>IF(OR(A19="",F19="",H19="",Premissas!$B$2=""),"",IF(OR(NOT(ISNUMBER(F19)),NOT(ISNUMBER(H19)),NOT(ISNUMBER(Premissas!$B$2)),NOT(ISNUMBER(Premissas!$B$4))),"",IF(OR(H19&lt;=Premissas!$B$4,F19&gt;=Premissas!$B$2),"",Premissas!$B$2-F19)))</f>
        <v/>
      </c>
      <c r="K19" s="18" t="n"/>
      <c r="L19">
        <f>IF(Unidades!A19="","",Unidades!A19)</f>
        <v/>
      </c>
      <c r="M19">
        <f>IF(Premissas!D19="","",Premissas!D19)</f>
        <v/>
      </c>
    </row>
    <row r="20">
      <c r="A20" s="18" t="n"/>
      <c r="B20" s="19" t="n"/>
      <c r="C20" s="20" t="n"/>
      <c r="D20" s="18" t="n"/>
      <c r="E20" s="34" t="n"/>
      <c r="F20" s="19" t="n"/>
      <c r="G20" s="35">
        <f>IF(A20="","",IFERROR(SUMIFS(Recebimentos!$D$2:$D$301,Recebimentos!$B$2:$B$301,A20,Recebimentos!$C$2:$C$301,"&gt;=1",Recebimentos!$C$2:$C$301,"&lt;="&amp;Premissas!$B$2),0))</f>
        <v/>
      </c>
      <c r="H20" s="35">
        <f>IF(OR(A20="",E20="",G20=""),"",IF(OR(NOT(ISNUMBER(E20)),NOT(ISNUMBER(G20))),"",MAX(0,E20-G20)))</f>
        <v/>
      </c>
      <c r="I20" s="23">
        <f>IF(A20="","",IF(OR(B20="",C20="",D20="",E20="",F20="",Premissas!$B$2="",NOT(ISNUMBER(E20)),NOT(ISNUMBER(F20)),NOT(ISNUMBER(G20)),NOT(ISNUMBER(Premissas!$B$2)),NOT(ISNUMBER(Premissas!$B$3)),NOT(ISNUMBER(Premissas!$B$4))),"Revisar",IF(G20&gt;E20+Premissas!$B$4,"Pago a maior",IF(ABS(G20-E20)&lt;=Premissas!$B$4,"Quitada",IF(F20&lt;Premissas!$B$2,IF(G20&gt;Premissas!$B$4,"Parcial em atraso","Em atraso"),IF(F20-Premissas!$B$2&lt;=Premissas!$B$3,IF(G20&gt;Premissas!$B$4,"Parcial a vencer","A vencer"),IF(G20&gt;Premissas!$B$4,"Parcial em aberto","Em aberto")))))))</f>
        <v/>
      </c>
      <c r="J20" s="24">
        <f>IF(OR(A20="",F20="",H20="",Premissas!$B$2=""),"",IF(OR(NOT(ISNUMBER(F20)),NOT(ISNUMBER(H20)),NOT(ISNUMBER(Premissas!$B$2)),NOT(ISNUMBER(Premissas!$B$4))),"",IF(OR(H20&lt;=Premissas!$B$4,F20&gt;=Premissas!$B$2),"",Premissas!$B$2-F20)))</f>
        <v/>
      </c>
      <c r="K20" s="18" t="n"/>
      <c r="L20">
        <f>IF(Unidades!A20="","",Unidades!A20)</f>
        <v/>
      </c>
      <c r="M20">
        <f>IF(Premissas!D20="","",Premissas!D20)</f>
        <v/>
      </c>
    </row>
    <row r="21">
      <c r="A21" s="18" t="n"/>
      <c r="B21" s="19" t="n"/>
      <c r="C21" s="20" t="n"/>
      <c r="D21" s="18" t="n"/>
      <c r="E21" s="34" t="n"/>
      <c r="F21" s="19" t="n"/>
      <c r="G21" s="35">
        <f>IF(A21="","",IFERROR(SUMIFS(Recebimentos!$D$2:$D$301,Recebimentos!$B$2:$B$301,A21,Recebimentos!$C$2:$C$301,"&gt;=1",Recebimentos!$C$2:$C$301,"&lt;="&amp;Premissas!$B$2),0))</f>
        <v/>
      </c>
      <c r="H21" s="35">
        <f>IF(OR(A21="",E21="",G21=""),"",IF(OR(NOT(ISNUMBER(E21)),NOT(ISNUMBER(G21))),"",MAX(0,E21-G21)))</f>
        <v/>
      </c>
      <c r="I21" s="23">
        <f>IF(A21="","",IF(OR(B21="",C21="",D21="",E21="",F21="",Premissas!$B$2="",NOT(ISNUMBER(E21)),NOT(ISNUMBER(F21)),NOT(ISNUMBER(G21)),NOT(ISNUMBER(Premissas!$B$2)),NOT(ISNUMBER(Premissas!$B$3)),NOT(ISNUMBER(Premissas!$B$4))),"Revisar",IF(G21&gt;E21+Premissas!$B$4,"Pago a maior",IF(ABS(G21-E21)&lt;=Premissas!$B$4,"Quitada",IF(F21&lt;Premissas!$B$2,IF(G21&gt;Premissas!$B$4,"Parcial em atraso","Em atraso"),IF(F21-Premissas!$B$2&lt;=Premissas!$B$3,IF(G21&gt;Premissas!$B$4,"Parcial a vencer","A vencer"),IF(G21&gt;Premissas!$B$4,"Parcial em aberto","Em aberto")))))))</f>
        <v/>
      </c>
      <c r="J21" s="24">
        <f>IF(OR(A21="",F21="",H21="",Premissas!$B$2=""),"",IF(OR(NOT(ISNUMBER(F21)),NOT(ISNUMBER(H21)),NOT(ISNUMBER(Premissas!$B$2)),NOT(ISNUMBER(Premissas!$B$4))),"",IF(OR(H21&lt;=Premissas!$B$4,F21&gt;=Premissas!$B$2),"",Premissas!$B$2-F21)))</f>
        <v/>
      </c>
      <c r="K21" s="18" t="n"/>
      <c r="L21">
        <f>IF(Unidades!A21="","",Unidades!A21)</f>
        <v/>
      </c>
      <c r="M21">
        <f>IF(Premissas!D21="","",Premissas!D21)</f>
        <v/>
      </c>
    </row>
    <row r="22">
      <c r="A22" s="18" t="n"/>
      <c r="B22" s="19" t="n"/>
      <c r="C22" s="20" t="n"/>
      <c r="D22" s="18" t="n"/>
      <c r="E22" s="34" t="n"/>
      <c r="F22" s="19" t="n"/>
      <c r="G22" s="35">
        <f>IF(A22="","",IFERROR(SUMIFS(Recebimentos!$D$2:$D$301,Recebimentos!$B$2:$B$301,A22,Recebimentos!$C$2:$C$301,"&gt;=1",Recebimentos!$C$2:$C$301,"&lt;="&amp;Premissas!$B$2),0))</f>
        <v/>
      </c>
      <c r="H22" s="35">
        <f>IF(OR(A22="",E22="",G22=""),"",IF(OR(NOT(ISNUMBER(E22)),NOT(ISNUMBER(G22))),"",MAX(0,E22-G22)))</f>
        <v/>
      </c>
      <c r="I22" s="23">
        <f>IF(A22="","",IF(OR(B22="",C22="",D22="",E22="",F22="",Premissas!$B$2="",NOT(ISNUMBER(E22)),NOT(ISNUMBER(F22)),NOT(ISNUMBER(G22)),NOT(ISNUMBER(Premissas!$B$2)),NOT(ISNUMBER(Premissas!$B$3)),NOT(ISNUMBER(Premissas!$B$4))),"Revisar",IF(G22&gt;E22+Premissas!$B$4,"Pago a maior",IF(ABS(G22-E22)&lt;=Premissas!$B$4,"Quitada",IF(F22&lt;Premissas!$B$2,IF(G22&gt;Premissas!$B$4,"Parcial em atraso","Em atraso"),IF(F22-Premissas!$B$2&lt;=Premissas!$B$3,IF(G22&gt;Premissas!$B$4,"Parcial a vencer","A vencer"),IF(G22&gt;Premissas!$B$4,"Parcial em aberto","Em aberto")))))))</f>
        <v/>
      </c>
      <c r="J22" s="24">
        <f>IF(OR(A22="",F22="",H22="",Premissas!$B$2=""),"",IF(OR(NOT(ISNUMBER(F22)),NOT(ISNUMBER(H22)),NOT(ISNUMBER(Premissas!$B$2)),NOT(ISNUMBER(Premissas!$B$4))),"",IF(OR(H22&lt;=Premissas!$B$4,F22&gt;=Premissas!$B$2),"",Premissas!$B$2-F22)))</f>
        <v/>
      </c>
      <c r="K22" s="18" t="n"/>
      <c r="L22">
        <f>IF(Unidades!A22="","",Unidades!A22)</f>
        <v/>
      </c>
      <c r="M22">
        <f>IF(Premissas!D22="","",Premissas!D22)</f>
        <v/>
      </c>
    </row>
    <row r="23">
      <c r="A23" s="18" t="n"/>
      <c r="B23" s="19" t="n"/>
      <c r="C23" s="20" t="n"/>
      <c r="D23" s="18" t="n"/>
      <c r="E23" s="34" t="n"/>
      <c r="F23" s="19" t="n"/>
      <c r="G23" s="35">
        <f>IF(A23="","",IFERROR(SUMIFS(Recebimentos!$D$2:$D$301,Recebimentos!$B$2:$B$301,A23,Recebimentos!$C$2:$C$301,"&gt;=1",Recebimentos!$C$2:$C$301,"&lt;="&amp;Premissas!$B$2),0))</f>
        <v/>
      </c>
      <c r="H23" s="35">
        <f>IF(OR(A23="",E23="",G23=""),"",IF(OR(NOT(ISNUMBER(E23)),NOT(ISNUMBER(G23))),"",MAX(0,E23-G23)))</f>
        <v/>
      </c>
      <c r="I23" s="23">
        <f>IF(A23="","",IF(OR(B23="",C23="",D23="",E23="",F23="",Premissas!$B$2="",NOT(ISNUMBER(E23)),NOT(ISNUMBER(F23)),NOT(ISNUMBER(G23)),NOT(ISNUMBER(Premissas!$B$2)),NOT(ISNUMBER(Premissas!$B$3)),NOT(ISNUMBER(Premissas!$B$4))),"Revisar",IF(G23&gt;E23+Premissas!$B$4,"Pago a maior",IF(ABS(G23-E23)&lt;=Premissas!$B$4,"Quitada",IF(F23&lt;Premissas!$B$2,IF(G23&gt;Premissas!$B$4,"Parcial em atraso","Em atraso"),IF(F23-Premissas!$B$2&lt;=Premissas!$B$3,IF(G23&gt;Premissas!$B$4,"Parcial a vencer","A vencer"),IF(G23&gt;Premissas!$B$4,"Parcial em aberto","Em aberto")))))))</f>
        <v/>
      </c>
      <c r="J23" s="24">
        <f>IF(OR(A23="",F23="",H23="",Premissas!$B$2=""),"",IF(OR(NOT(ISNUMBER(F23)),NOT(ISNUMBER(H23)),NOT(ISNUMBER(Premissas!$B$2)),NOT(ISNUMBER(Premissas!$B$4))),"",IF(OR(H23&lt;=Premissas!$B$4,F23&gt;=Premissas!$B$2),"",Premissas!$B$2-F23)))</f>
        <v/>
      </c>
      <c r="K23" s="18" t="n"/>
      <c r="L23">
        <f>IF(Unidades!A23="","",Unidades!A23)</f>
        <v/>
      </c>
      <c r="M23">
        <f>IF(Premissas!D23="","",Premissas!D23)</f>
        <v/>
      </c>
    </row>
    <row r="24">
      <c r="A24" s="18" t="n"/>
      <c r="B24" s="19" t="n"/>
      <c r="C24" s="20" t="n"/>
      <c r="D24" s="18" t="n"/>
      <c r="E24" s="34" t="n"/>
      <c r="F24" s="19" t="n"/>
      <c r="G24" s="35">
        <f>IF(A24="","",IFERROR(SUMIFS(Recebimentos!$D$2:$D$301,Recebimentos!$B$2:$B$301,A24,Recebimentos!$C$2:$C$301,"&gt;=1",Recebimentos!$C$2:$C$301,"&lt;="&amp;Premissas!$B$2),0))</f>
        <v/>
      </c>
      <c r="H24" s="35">
        <f>IF(OR(A24="",E24="",G24=""),"",IF(OR(NOT(ISNUMBER(E24)),NOT(ISNUMBER(G24))),"",MAX(0,E24-G24)))</f>
        <v/>
      </c>
      <c r="I24" s="23">
        <f>IF(A24="","",IF(OR(B24="",C24="",D24="",E24="",F24="",Premissas!$B$2="",NOT(ISNUMBER(E24)),NOT(ISNUMBER(F24)),NOT(ISNUMBER(G24)),NOT(ISNUMBER(Premissas!$B$2)),NOT(ISNUMBER(Premissas!$B$3)),NOT(ISNUMBER(Premissas!$B$4))),"Revisar",IF(G24&gt;E24+Premissas!$B$4,"Pago a maior",IF(ABS(G24-E24)&lt;=Premissas!$B$4,"Quitada",IF(F24&lt;Premissas!$B$2,IF(G24&gt;Premissas!$B$4,"Parcial em atraso","Em atraso"),IF(F24-Premissas!$B$2&lt;=Premissas!$B$3,IF(G24&gt;Premissas!$B$4,"Parcial a vencer","A vencer"),IF(G24&gt;Premissas!$B$4,"Parcial em aberto","Em aberto")))))))</f>
        <v/>
      </c>
      <c r="J24" s="24">
        <f>IF(OR(A24="",F24="",H24="",Premissas!$B$2=""),"",IF(OR(NOT(ISNUMBER(F24)),NOT(ISNUMBER(H24)),NOT(ISNUMBER(Premissas!$B$2)),NOT(ISNUMBER(Premissas!$B$4))),"",IF(OR(H24&lt;=Premissas!$B$4,F24&gt;=Premissas!$B$2),"",Premissas!$B$2-F24)))</f>
        <v/>
      </c>
      <c r="K24" s="18" t="n"/>
      <c r="L24">
        <f>IF(Unidades!A24="","",Unidades!A24)</f>
        <v/>
      </c>
      <c r="M24">
        <f>IF(Premissas!D24="","",Premissas!D24)</f>
        <v/>
      </c>
    </row>
    <row r="25">
      <c r="A25" s="18" t="n"/>
      <c r="B25" s="19" t="n"/>
      <c r="C25" s="20" t="n"/>
      <c r="D25" s="18" t="n"/>
      <c r="E25" s="34" t="n"/>
      <c r="F25" s="19" t="n"/>
      <c r="G25" s="35">
        <f>IF(A25="","",IFERROR(SUMIFS(Recebimentos!$D$2:$D$301,Recebimentos!$B$2:$B$301,A25,Recebimentos!$C$2:$C$301,"&gt;=1",Recebimentos!$C$2:$C$301,"&lt;="&amp;Premissas!$B$2),0))</f>
        <v/>
      </c>
      <c r="H25" s="35">
        <f>IF(OR(A25="",E25="",G25=""),"",IF(OR(NOT(ISNUMBER(E25)),NOT(ISNUMBER(G25))),"",MAX(0,E25-G25)))</f>
        <v/>
      </c>
      <c r="I25" s="23">
        <f>IF(A25="","",IF(OR(B25="",C25="",D25="",E25="",F25="",Premissas!$B$2="",NOT(ISNUMBER(E25)),NOT(ISNUMBER(F25)),NOT(ISNUMBER(G25)),NOT(ISNUMBER(Premissas!$B$2)),NOT(ISNUMBER(Premissas!$B$3)),NOT(ISNUMBER(Premissas!$B$4))),"Revisar",IF(G25&gt;E25+Premissas!$B$4,"Pago a maior",IF(ABS(G25-E25)&lt;=Premissas!$B$4,"Quitada",IF(F25&lt;Premissas!$B$2,IF(G25&gt;Premissas!$B$4,"Parcial em atraso","Em atraso"),IF(F25-Premissas!$B$2&lt;=Premissas!$B$3,IF(G25&gt;Premissas!$B$4,"Parcial a vencer","A vencer"),IF(G25&gt;Premissas!$B$4,"Parcial em aberto","Em aberto")))))))</f>
        <v/>
      </c>
      <c r="J25" s="24">
        <f>IF(OR(A25="",F25="",H25="",Premissas!$B$2=""),"",IF(OR(NOT(ISNUMBER(F25)),NOT(ISNUMBER(H25)),NOT(ISNUMBER(Premissas!$B$2)),NOT(ISNUMBER(Premissas!$B$4))),"",IF(OR(H25&lt;=Premissas!$B$4,F25&gt;=Premissas!$B$2),"",Premissas!$B$2-F25)))</f>
        <v/>
      </c>
      <c r="K25" s="18" t="n"/>
      <c r="L25">
        <f>IF(Unidades!A25="","",Unidades!A25)</f>
        <v/>
      </c>
      <c r="M25">
        <f>IF(Premissas!D25="","",Premissas!D25)</f>
        <v/>
      </c>
    </row>
    <row r="26">
      <c r="A26" s="18" t="n"/>
      <c r="B26" s="19" t="n"/>
      <c r="C26" s="20" t="n"/>
      <c r="D26" s="18" t="n"/>
      <c r="E26" s="34" t="n"/>
      <c r="F26" s="19" t="n"/>
      <c r="G26" s="35">
        <f>IF(A26="","",IFERROR(SUMIFS(Recebimentos!$D$2:$D$301,Recebimentos!$B$2:$B$301,A26,Recebimentos!$C$2:$C$301,"&gt;=1",Recebimentos!$C$2:$C$301,"&lt;="&amp;Premissas!$B$2),0))</f>
        <v/>
      </c>
      <c r="H26" s="35">
        <f>IF(OR(A26="",E26="",G26=""),"",IF(OR(NOT(ISNUMBER(E26)),NOT(ISNUMBER(G26))),"",MAX(0,E26-G26)))</f>
        <v/>
      </c>
      <c r="I26" s="23">
        <f>IF(A26="","",IF(OR(B26="",C26="",D26="",E26="",F26="",Premissas!$B$2="",NOT(ISNUMBER(E26)),NOT(ISNUMBER(F26)),NOT(ISNUMBER(G26)),NOT(ISNUMBER(Premissas!$B$2)),NOT(ISNUMBER(Premissas!$B$3)),NOT(ISNUMBER(Premissas!$B$4))),"Revisar",IF(G26&gt;E26+Premissas!$B$4,"Pago a maior",IF(ABS(G26-E26)&lt;=Premissas!$B$4,"Quitada",IF(F26&lt;Premissas!$B$2,IF(G26&gt;Premissas!$B$4,"Parcial em atraso","Em atraso"),IF(F26-Premissas!$B$2&lt;=Premissas!$B$3,IF(G26&gt;Premissas!$B$4,"Parcial a vencer","A vencer"),IF(G26&gt;Premissas!$B$4,"Parcial em aberto","Em aberto")))))))</f>
        <v/>
      </c>
      <c r="J26" s="24">
        <f>IF(OR(A26="",F26="",H26="",Premissas!$B$2=""),"",IF(OR(NOT(ISNUMBER(F26)),NOT(ISNUMBER(H26)),NOT(ISNUMBER(Premissas!$B$2)),NOT(ISNUMBER(Premissas!$B$4))),"",IF(OR(H26&lt;=Premissas!$B$4,F26&gt;=Premissas!$B$2),"",Premissas!$B$2-F26)))</f>
        <v/>
      </c>
      <c r="K26" s="18" t="n"/>
      <c r="L26">
        <f>IF(Unidades!A26="","",Unidades!A26)</f>
        <v/>
      </c>
      <c r="M26">
        <f>IF(Premissas!D26="","",Premissas!D26)</f>
        <v/>
      </c>
    </row>
    <row r="27">
      <c r="A27" s="18" t="n"/>
      <c r="B27" s="19" t="n"/>
      <c r="C27" s="20" t="n"/>
      <c r="D27" s="18" t="n"/>
      <c r="E27" s="34" t="n"/>
      <c r="F27" s="19" t="n"/>
      <c r="G27" s="35">
        <f>IF(A27="","",IFERROR(SUMIFS(Recebimentos!$D$2:$D$301,Recebimentos!$B$2:$B$301,A27,Recebimentos!$C$2:$C$301,"&gt;=1",Recebimentos!$C$2:$C$301,"&lt;="&amp;Premissas!$B$2),0))</f>
        <v/>
      </c>
      <c r="H27" s="35">
        <f>IF(OR(A27="",E27="",G27=""),"",IF(OR(NOT(ISNUMBER(E27)),NOT(ISNUMBER(G27))),"",MAX(0,E27-G27)))</f>
        <v/>
      </c>
      <c r="I27" s="23">
        <f>IF(A27="","",IF(OR(B27="",C27="",D27="",E27="",F27="",Premissas!$B$2="",NOT(ISNUMBER(E27)),NOT(ISNUMBER(F27)),NOT(ISNUMBER(G27)),NOT(ISNUMBER(Premissas!$B$2)),NOT(ISNUMBER(Premissas!$B$3)),NOT(ISNUMBER(Premissas!$B$4))),"Revisar",IF(G27&gt;E27+Premissas!$B$4,"Pago a maior",IF(ABS(G27-E27)&lt;=Premissas!$B$4,"Quitada",IF(F27&lt;Premissas!$B$2,IF(G27&gt;Premissas!$B$4,"Parcial em atraso","Em atraso"),IF(F27-Premissas!$B$2&lt;=Premissas!$B$3,IF(G27&gt;Premissas!$B$4,"Parcial a vencer","A vencer"),IF(G27&gt;Premissas!$B$4,"Parcial em aberto","Em aberto")))))))</f>
        <v/>
      </c>
      <c r="J27" s="24">
        <f>IF(OR(A27="",F27="",H27="",Premissas!$B$2=""),"",IF(OR(NOT(ISNUMBER(F27)),NOT(ISNUMBER(H27)),NOT(ISNUMBER(Premissas!$B$2)),NOT(ISNUMBER(Premissas!$B$4))),"",IF(OR(H27&lt;=Premissas!$B$4,F27&gt;=Premissas!$B$2),"",Premissas!$B$2-F27)))</f>
        <v/>
      </c>
      <c r="K27" s="18" t="n"/>
      <c r="L27">
        <f>IF(Unidades!A27="","",Unidades!A27)</f>
        <v/>
      </c>
      <c r="M27">
        <f>IF(Premissas!D27="","",Premissas!D27)</f>
        <v/>
      </c>
    </row>
    <row r="28">
      <c r="A28" s="18" t="n"/>
      <c r="B28" s="19" t="n"/>
      <c r="C28" s="20" t="n"/>
      <c r="D28" s="18" t="n"/>
      <c r="E28" s="34" t="n"/>
      <c r="F28" s="19" t="n"/>
      <c r="G28" s="35">
        <f>IF(A28="","",IFERROR(SUMIFS(Recebimentos!$D$2:$D$301,Recebimentos!$B$2:$B$301,A28,Recebimentos!$C$2:$C$301,"&gt;=1",Recebimentos!$C$2:$C$301,"&lt;="&amp;Premissas!$B$2),0))</f>
        <v/>
      </c>
      <c r="H28" s="35">
        <f>IF(OR(A28="",E28="",G28=""),"",IF(OR(NOT(ISNUMBER(E28)),NOT(ISNUMBER(G28))),"",MAX(0,E28-G28)))</f>
        <v/>
      </c>
      <c r="I28" s="23">
        <f>IF(A28="","",IF(OR(B28="",C28="",D28="",E28="",F28="",Premissas!$B$2="",NOT(ISNUMBER(E28)),NOT(ISNUMBER(F28)),NOT(ISNUMBER(G28)),NOT(ISNUMBER(Premissas!$B$2)),NOT(ISNUMBER(Premissas!$B$3)),NOT(ISNUMBER(Premissas!$B$4))),"Revisar",IF(G28&gt;E28+Premissas!$B$4,"Pago a maior",IF(ABS(G28-E28)&lt;=Premissas!$B$4,"Quitada",IF(F28&lt;Premissas!$B$2,IF(G28&gt;Premissas!$B$4,"Parcial em atraso","Em atraso"),IF(F28-Premissas!$B$2&lt;=Premissas!$B$3,IF(G28&gt;Premissas!$B$4,"Parcial a vencer","A vencer"),IF(G28&gt;Premissas!$B$4,"Parcial em aberto","Em aberto")))))))</f>
        <v/>
      </c>
      <c r="J28" s="24">
        <f>IF(OR(A28="",F28="",H28="",Premissas!$B$2=""),"",IF(OR(NOT(ISNUMBER(F28)),NOT(ISNUMBER(H28)),NOT(ISNUMBER(Premissas!$B$2)),NOT(ISNUMBER(Premissas!$B$4))),"",IF(OR(H28&lt;=Premissas!$B$4,F28&gt;=Premissas!$B$2),"",Premissas!$B$2-F28)))</f>
        <v/>
      </c>
      <c r="K28" s="18" t="n"/>
      <c r="L28">
        <f>IF(Unidades!A28="","",Unidades!A28)</f>
        <v/>
      </c>
      <c r="M28">
        <f>IF(Premissas!D28="","",Premissas!D28)</f>
        <v/>
      </c>
    </row>
    <row r="29">
      <c r="A29" s="18" t="n"/>
      <c r="B29" s="19" t="n"/>
      <c r="C29" s="20" t="n"/>
      <c r="D29" s="18" t="n"/>
      <c r="E29" s="34" t="n"/>
      <c r="F29" s="19" t="n"/>
      <c r="G29" s="35">
        <f>IF(A29="","",IFERROR(SUMIFS(Recebimentos!$D$2:$D$301,Recebimentos!$B$2:$B$301,A29,Recebimentos!$C$2:$C$301,"&gt;=1",Recebimentos!$C$2:$C$301,"&lt;="&amp;Premissas!$B$2),0))</f>
        <v/>
      </c>
      <c r="H29" s="35">
        <f>IF(OR(A29="",E29="",G29=""),"",IF(OR(NOT(ISNUMBER(E29)),NOT(ISNUMBER(G29))),"",MAX(0,E29-G29)))</f>
        <v/>
      </c>
      <c r="I29" s="23">
        <f>IF(A29="","",IF(OR(B29="",C29="",D29="",E29="",F29="",Premissas!$B$2="",NOT(ISNUMBER(E29)),NOT(ISNUMBER(F29)),NOT(ISNUMBER(G29)),NOT(ISNUMBER(Premissas!$B$2)),NOT(ISNUMBER(Premissas!$B$3)),NOT(ISNUMBER(Premissas!$B$4))),"Revisar",IF(G29&gt;E29+Premissas!$B$4,"Pago a maior",IF(ABS(G29-E29)&lt;=Premissas!$B$4,"Quitada",IF(F29&lt;Premissas!$B$2,IF(G29&gt;Premissas!$B$4,"Parcial em atraso","Em atraso"),IF(F29-Premissas!$B$2&lt;=Premissas!$B$3,IF(G29&gt;Premissas!$B$4,"Parcial a vencer","A vencer"),IF(G29&gt;Premissas!$B$4,"Parcial em aberto","Em aberto")))))))</f>
        <v/>
      </c>
      <c r="J29" s="24">
        <f>IF(OR(A29="",F29="",H29="",Premissas!$B$2=""),"",IF(OR(NOT(ISNUMBER(F29)),NOT(ISNUMBER(H29)),NOT(ISNUMBER(Premissas!$B$2)),NOT(ISNUMBER(Premissas!$B$4))),"",IF(OR(H29&lt;=Premissas!$B$4,F29&gt;=Premissas!$B$2),"",Premissas!$B$2-F29)))</f>
        <v/>
      </c>
      <c r="K29" s="18" t="n"/>
      <c r="L29">
        <f>IF(Unidades!A29="","",Unidades!A29)</f>
        <v/>
      </c>
      <c r="M29">
        <f>IF(Premissas!D29="","",Premissas!D29)</f>
        <v/>
      </c>
    </row>
    <row r="30">
      <c r="A30" s="18" t="n"/>
      <c r="B30" s="19" t="n"/>
      <c r="C30" s="20" t="n"/>
      <c r="D30" s="18" t="n"/>
      <c r="E30" s="34" t="n"/>
      <c r="F30" s="19" t="n"/>
      <c r="G30" s="35">
        <f>IF(A30="","",IFERROR(SUMIFS(Recebimentos!$D$2:$D$301,Recebimentos!$B$2:$B$301,A30,Recebimentos!$C$2:$C$301,"&gt;=1",Recebimentos!$C$2:$C$301,"&lt;="&amp;Premissas!$B$2),0))</f>
        <v/>
      </c>
      <c r="H30" s="35">
        <f>IF(OR(A30="",E30="",G30=""),"",IF(OR(NOT(ISNUMBER(E30)),NOT(ISNUMBER(G30))),"",MAX(0,E30-G30)))</f>
        <v/>
      </c>
      <c r="I30" s="23">
        <f>IF(A30="","",IF(OR(B30="",C30="",D30="",E30="",F30="",Premissas!$B$2="",NOT(ISNUMBER(E30)),NOT(ISNUMBER(F30)),NOT(ISNUMBER(G30)),NOT(ISNUMBER(Premissas!$B$2)),NOT(ISNUMBER(Premissas!$B$3)),NOT(ISNUMBER(Premissas!$B$4))),"Revisar",IF(G30&gt;E30+Premissas!$B$4,"Pago a maior",IF(ABS(G30-E30)&lt;=Premissas!$B$4,"Quitada",IF(F30&lt;Premissas!$B$2,IF(G30&gt;Premissas!$B$4,"Parcial em atraso","Em atraso"),IF(F30-Premissas!$B$2&lt;=Premissas!$B$3,IF(G30&gt;Premissas!$B$4,"Parcial a vencer","A vencer"),IF(G30&gt;Premissas!$B$4,"Parcial em aberto","Em aberto")))))))</f>
        <v/>
      </c>
      <c r="J30" s="24">
        <f>IF(OR(A30="",F30="",H30="",Premissas!$B$2=""),"",IF(OR(NOT(ISNUMBER(F30)),NOT(ISNUMBER(H30)),NOT(ISNUMBER(Premissas!$B$2)),NOT(ISNUMBER(Premissas!$B$4))),"",IF(OR(H30&lt;=Premissas!$B$4,F30&gt;=Premissas!$B$2),"",Premissas!$B$2-F30)))</f>
        <v/>
      </c>
      <c r="K30" s="18" t="n"/>
      <c r="L30">
        <f>IF(Unidades!A30="","",Unidades!A30)</f>
        <v/>
      </c>
      <c r="M30">
        <f>IF(Premissas!D30="","",Premissas!D30)</f>
        <v/>
      </c>
    </row>
    <row r="31">
      <c r="A31" s="18" t="n"/>
      <c r="B31" s="19" t="n"/>
      <c r="C31" s="20" t="n"/>
      <c r="D31" s="18" t="n"/>
      <c r="E31" s="34" t="n"/>
      <c r="F31" s="19" t="n"/>
      <c r="G31" s="35">
        <f>IF(A31="","",IFERROR(SUMIFS(Recebimentos!$D$2:$D$301,Recebimentos!$B$2:$B$301,A31,Recebimentos!$C$2:$C$301,"&gt;=1",Recebimentos!$C$2:$C$301,"&lt;="&amp;Premissas!$B$2),0))</f>
        <v/>
      </c>
      <c r="H31" s="35">
        <f>IF(OR(A31="",E31="",G31=""),"",IF(OR(NOT(ISNUMBER(E31)),NOT(ISNUMBER(G31))),"",MAX(0,E31-G31)))</f>
        <v/>
      </c>
      <c r="I31" s="23">
        <f>IF(A31="","",IF(OR(B31="",C31="",D31="",E31="",F31="",Premissas!$B$2="",NOT(ISNUMBER(E31)),NOT(ISNUMBER(F31)),NOT(ISNUMBER(G31)),NOT(ISNUMBER(Premissas!$B$2)),NOT(ISNUMBER(Premissas!$B$3)),NOT(ISNUMBER(Premissas!$B$4))),"Revisar",IF(G31&gt;E31+Premissas!$B$4,"Pago a maior",IF(ABS(G31-E31)&lt;=Premissas!$B$4,"Quitada",IF(F31&lt;Premissas!$B$2,IF(G31&gt;Premissas!$B$4,"Parcial em atraso","Em atraso"),IF(F31-Premissas!$B$2&lt;=Premissas!$B$3,IF(G31&gt;Premissas!$B$4,"Parcial a vencer","A vencer"),IF(G31&gt;Premissas!$B$4,"Parcial em aberto","Em aberto")))))))</f>
        <v/>
      </c>
      <c r="J31" s="24">
        <f>IF(OR(A31="",F31="",H31="",Premissas!$B$2=""),"",IF(OR(NOT(ISNUMBER(F31)),NOT(ISNUMBER(H31)),NOT(ISNUMBER(Premissas!$B$2)),NOT(ISNUMBER(Premissas!$B$4))),"",IF(OR(H31&lt;=Premissas!$B$4,F31&gt;=Premissas!$B$2),"",Premissas!$B$2-F31)))</f>
        <v/>
      </c>
      <c r="K31" s="18" t="n"/>
      <c r="L31">
        <f>IF(Unidades!A31="","",Unidades!A31)</f>
        <v/>
      </c>
      <c r="M31">
        <f>IF(Premissas!D31="","",Premissas!D31)</f>
        <v/>
      </c>
    </row>
    <row r="32">
      <c r="A32" s="18" t="n"/>
      <c r="B32" s="19" t="n"/>
      <c r="C32" s="20" t="n"/>
      <c r="D32" s="18" t="n"/>
      <c r="E32" s="34" t="n"/>
      <c r="F32" s="19" t="n"/>
      <c r="G32" s="35">
        <f>IF(A32="","",IFERROR(SUMIFS(Recebimentos!$D$2:$D$301,Recebimentos!$B$2:$B$301,A32,Recebimentos!$C$2:$C$301,"&gt;=1",Recebimentos!$C$2:$C$301,"&lt;="&amp;Premissas!$B$2),0))</f>
        <v/>
      </c>
      <c r="H32" s="35">
        <f>IF(OR(A32="",E32="",G32=""),"",IF(OR(NOT(ISNUMBER(E32)),NOT(ISNUMBER(G32))),"",MAX(0,E32-G32)))</f>
        <v/>
      </c>
      <c r="I32" s="23">
        <f>IF(A32="","",IF(OR(B32="",C32="",D32="",E32="",F32="",Premissas!$B$2="",NOT(ISNUMBER(E32)),NOT(ISNUMBER(F32)),NOT(ISNUMBER(G32)),NOT(ISNUMBER(Premissas!$B$2)),NOT(ISNUMBER(Premissas!$B$3)),NOT(ISNUMBER(Premissas!$B$4))),"Revisar",IF(G32&gt;E32+Premissas!$B$4,"Pago a maior",IF(ABS(G32-E32)&lt;=Premissas!$B$4,"Quitada",IF(F32&lt;Premissas!$B$2,IF(G32&gt;Premissas!$B$4,"Parcial em atraso","Em atraso"),IF(F32-Premissas!$B$2&lt;=Premissas!$B$3,IF(G32&gt;Premissas!$B$4,"Parcial a vencer","A vencer"),IF(G32&gt;Premissas!$B$4,"Parcial em aberto","Em aberto")))))))</f>
        <v/>
      </c>
      <c r="J32" s="24">
        <f>IF(OR(A32="",F32="",H32="",Premissas!$B$2=""),"",IF(OR(NOT(ISNUMBER(F32)),NOT(ISNUMBER(H32)),NOT(ISNUMBER(Premissas!$B$2)),NOT(ISNUMBER(Premissas!$B$4))),"",IF(OR(H32&lt;=Premissas!$B$4,F32&gt;=Premissas!$B$2),"",Premissas!$B$2-F32)))</f>
        <v/>
      </c>
      <c r="K32" s="18" t="n"/>
      <c r="L32">
        <f>IF(Unidades!A32="","",Unidades!A32)</f>
        <v/>
      </c>
      <c r="M32">
        <f>IF(Premissas!D32="","",Premissas!D32)</f>
        <v/>
      </c>
    </row>
    <row r="33">
      <c r="A33" s="18" t="n"/>
      <c r="B33" s="19" t="n"/>
      <c r="C33" s="20" t="n"/>
      <c r="D33" s="18" t="n"/>
      <c r="E33" s="34" t="n"/>
      <c r="F33" s="19" t="n"/>
      <c r="G33" s="35">
        <f>IF(A33="","",IFERROR(SUMIFS(Recebimentos!$D$2:$D$301,Recebimentos!$B$2:$B$301,A33,Recebimentos!$C$2:$C$301,"&gt;=1",Recebimentos!$C$2:$C$301,"&lt;="&amp;Premissas!$B$2),0))</f>
        <v/>
      </c>
      <c r="H33" s="35">
        <f>IF(OR(A33="",E33="",G33=""),"",IF(OR(NOT(ISNUMBER(E33)),NOT(ISNUMBER(G33))),"",MAX(0,E33-G33)))</f>
        <v/>
      </c>
      <c r="I33" s="23">
        <f>IF(A33="","",IF(OR(B33="",C33="",D33="",E33="",F33="",Premissas!$B$2="",NOT(ISNUMBER(E33)),NOT(ISNUMBER(F33)),NOT(ISNUMBER(G33)),NOT(ISNUMBER(Premissas!$B$2)),NOT(ISNUMBER(Premissas!$B$3)),NOT(ISNUMBER(Premissas!$B$4))),"Revisar",IF(G33&gt;E33+Premissas!$B$4,"Pago a maior",IF(ABS(G33-E33)&lt;=Premissas!$B$4,"Quitada",IF(F33&lt;Premissas!$B$2,IF(G33&gt;Premissas!$B$4,"Parcial em atraso","Em atraso"),IF(F33-Premissas!$B$2&lt;=Premissas!$B$3,IF(G33&gt;Premissas!$B$4,"Parcial a vencer","A vencer"),IF(G33&gt;Premissas!$B$4,"Parcial em aberto","Em aberto")))))))</f>
        <v/>
      </c>
      <c r="J33" s="24">
        <f>IF(OR(A33="",F33="",H33="",Premissas!$B$2=""),"",IF(OR(NOT(ISNUMBER(F33)),NOT(ISNUMBER(H33)),NOT(ISNUMBER(Premissas!$B$2)),NOT(ISNUMBER(Premissas!$B$4))),"",IF(OR(H33&lt;=Premissas!$B$4,F33&gt;=Premissas!$B$2),"",Premissas!$B$2-F33)))</f>
        <v/>
      </c>
      <c r="K33" s="18" t="n"/>
      <c r="L33">
        <f>IF(Unidades!A33="","",Unidades!A33)</f>
        <v/>
      </c>
      <c r="M33">
        <f>IF(Premissas!D33="","",Premissas!D33)</f>
        <v/>
      </c>
    </row>
    <row r="34">
      <c r="A34" s="18" t="n"/>
      <c r="B34" s="19" t="n"/>
      <c r="C34" s="20" t="n"/>
      <c r="D34" s="18" t="n"/>
      <c r="E34" s="34" t="n"/>
      <c r="F34" s="19" t="n"/>
      <c r="G34" s="35">
        <f>IF(A34="","",IFERROR(SUMIFS(Recebimentos!$D$2:$D$301,Recebimentos!$B$2:$B$301,A34,Recebimentos!$C$2:$C$301,"&gt;=1",Recebimentos!$C$2:$C$301,"&lt;="&amp;Premissas!$B$2),0))</f>
        <v/>
      </c>
      <c r="H34" s="35">
        <f>IF(OR(A34="",E34="",G34=""),"",IF(OR(NOT(ISNUMBER(E34)),NOT(ISNUMBER(G34))),"",MAX(0,E34-G34)))</f>
        <v/>
      </c>
      <c r="I34" s="23">
        <f>IF(A34="","",IF(OR(B34="",C34="",D34="",E34="",F34="",Premissas!$B$2="",NOT(ISNUMBER(E34)),NOT(ISNUMBER(F34)),NOT(ISNUMBER(G34)),NOT(ISNUMBER(Premissas!$B$2)),NOT(ISNUMBER(Premissas!$B$3)),NOT(ISNUMBER(Premissas!$B$4))),"Revisar",IF(G34&gt;E34+Premissas!$B$4,"Pago a maior",IF(ABS(G34-E34)&lt;=Premissas!$B$4,"Quitada",IF(F34&lt;Premissas!$B$2,IF(G34&gt;Premissas!$B$4,"Parcial em atraso","Em atraso"),IF(F34-Premissas!$B$2&lt;=Premissas!$B$3,IF(G34&gt;Premissas!$B$4,"Parcial a vencer","A vencer"),IF(G34&gt;Premissas!$B$4,"Parcial em aberto","Em aberto")))))))</f>
        <v/>
      </c>
      <c r="J34" s="24">
        <f>IF(OR(A34="",F34="",H34="",Premissas!$B$2=""),"",IF(OR(NOT(ISNUMBER(F34)),NOT(ISNUMBER(H34)),NOT(ISNUMBER(Premissas!$B$2)),NOT(ISNUMBER(Premissas!$B$4))),"",IF(OR(H34&lt;=Premissas!$B$4,F34&gt;=Premissas!$B$2),"",Premissas!$B$2-F34)))</f>
        <v/>
      </c>
      <c r="K34" s="18" t="n"/>
      <c r="L34">
        <f>IF(Unidades!A34="","",Unidades!A34)</f>
        <v/>
      </c>
      <c r="M34">
        <f>IF(Premissas!D34="","",Premissas!D34)</f>
        <v/>
      </c>
    </row>
    <row r="35">
      <c r="A35" s="18" t="n"/>
      <c r="B35" s="19" t="n"/>
      <c r="C35" s="20" t="n"/>
      <c r="D35" s="18" t="n"/>
      <c r="E35" s="34" t="n"/>
      <c r="F35" s="19" t="n"/>
      <c r="G35" s="35">
        <f>IF(A35="","",IFERROR(SUMIFS(Recebimentos!$D$2:$D$301,Recebimentos!$B$2:$B$301,A35,Recebimentos!$C$2:$C$301,"&gt;=1",Recebimentos!$C$2:$C$301,"&lt;="&amp;Premissas!$B$2),0))</f>
        <v/>
      </c>
      <c r="H35" s="35">
        <f>IF(OR(A35="",E35="",G35=""),"",IF(OR(NOT(ISNUMBER(E35)),NOT(ISNUMBER(G35))),"",MAX(0,E35-G35)))</f>
        <v/>
      </c>
      <c r="I35" s="23">
        <f>IF(A35="","",IF(OR(B35="",C35="",D35="",E35="",F35="",Premissas!$B$2="",NOT(ISNUMBER(E35)),NOT(ISNUMBER(F35)),NOT(ISNUMBER(G35)),NOT(ISNUMBER(Premissas!$B$2)),NOT(ISNUMBER(Premissas!$B$3)),NOT(ISNUMBER(Premissas!$B$4))),"Revisar",IF(G35&gt;E35+Premissas!$B$4,"Pago a maior",IF(ABS(G35-E35)&lt;=Premissas!$B$4,"Quitada",IF(F35&lt;Premissas!$B$2,IF(G35&gt;Premissas!$B$4,"Parcial em atraso","Em atraso"),IF(F35-Premissas!$B$2&lt;=Premissas!$B$3,IF(G35&gt;Premissas!$B$4,"Parcial a vencer","A vencer"),IF(G35&gt;Premissas!$B$4,"Parcial em aberto","Em aberto")))))))</f>
        <v/>
      </c>
      <c r="J35" s="24">
        <f>IF(OR(A35="",F35="",H35="",Premissas!$B$2=""),"",IF(OR(NOT(ISNUMBER(F35)),NOT(ISNUMBER(H35)),NOT(ISNUMBER(Premissas!$B$2)),NOT(ISNUMBER(Premissas!$B$4))),"",IF(OR(H35&lt;=Premissas!$B$4,F35&gt;=Premissas!$B$2),"",Premissas!$B$2-F35)))</f>
        <v/>
      </c>
      <c r="K35" s="18" t="n"/>
      <c r="L35">
        <f>IF(Unidades!A35="","",Unidades!A35)</f>
        <v/>
      </c>
      <c r="M35">
        <f>IF(Premissas!D35="","",Premissas!D35)</f>
        <v/>
      </c>
    </row>
    <row r="36">
      <c r="A36" s="18" t="n"/>
      <c r="B36" s="19" t="n"/>
      <c r="C36" s="20" t="n"/>
      <c r="D36" s="18" t="n"/>
      <c r="E36" s="34" t="n"/>
      <c r="F36" s="19" t="n"/>
      <c r="G36" s="35">
        <f>IF(A36="","",IFERROR(SUMIFS(Recebimentos!$D$2:$D$301,Recebimentos!$B$2:$B$301,A36,Recebimentos!$C$2:$C$301,"&gt;=1",Recebimentos!$C$2:$C$301,"&lt;="&amp;Premissas!$B$2),0))</f>
        <v/>
      </c>
      <c r="H36" s="35">
        <f>IF(OR(A36="",E36="",G36=""),"",IF(OR(NOT(ISNUMBER(E36)),NOT(ISNUMBER(G36))),"",MAX(0,E36-G36)))</f>
        <v/>
      </c>
      <c r="I36" s="23">
        <f>IF(A36="","",IF(OR(B36="",C36="",D36="",E36="",F36="",Premissas!$B$2="",NOT(ISNUMBER(E36)),NOT(ISNUMBER(F36)),NOT(ISNUMBER(G36)),NOT(ISNUMBER(Premissas!$B$2)),NOT(ISNUMBER(Premissas!$B$3)),NOT(ISNUMBER(Premissas!$B$4))),"Revisar",IF(G36&gt;E36+Premissas!$B$4,"Pago a maior",IF(ABS(G36-E36)&lt;=Premissas!$B$4,"Quitada",IF(F36&lt;Premissas!$B$2,IF(G36&gt;Premissas!$B$4,"Parcial em atraso","Em atraso"),IF(F36-Premissas!$B$2&lt;=Premissas!$B$3,IF(G36&gt;Premissas!$B$4,"Parcial a vencer","A vencer"),IF(G36&gt;Premissas!$B$4,"Parcial em aberto","Em aberto")))))))</f>
        <v/>
      </c>
      <c r="J36" s="24">
        <f>IF(OR(A36="",F36="",H36="",Premissas!$B$2=""),"",IF(OR(NOT(ISNUMBER(F36)),NOT(ISNUMBER(H36)),NOT(ISNUMBER(Premissas!$B$2)),NOT(ISNUMBER(Premissas!$B$4))),"",IF(OR(H36&lt;=Premissas!$B$4,F36&gt;=Premissas!$B$2),"",Premissas!$B$2-F36)))</f>
        <v/>
      </c>
      <c r="K36" s="18" t="n"/>
      <c r="L36">
        <f>IF(Unidades!A36="","",Unidades!A36)</f>
        <v/>
      </c>
      <c r="M36">
        <f>IF(Premissas!D36="","",Premissas!D36)</f>
        <v/>
      </c>
    </row>
    <row r="37">
      <c r="A37" s="18" t="n"/>
      <c r="B37" s="19" t="n"/>
      <c r="C37" s="20" t="n"/>
      <c r="D37" s="18" t="n"/>
      <c r="E37" s="34" t="n"/>
      <c r="F37" s="19" t="n"/>
      <c r="G37" s="35">
        <f>IF(A37="","",IFERROR(SUMIFS(Recebimentos!$D$2:$D$301,Recebimentos!$B$2:$B$301,A37,Recebimentos!$C$2:$C$301,"&gt;=1",Recebimentos!$C$2:$C$301,"&lt;="&amp;Premissas!$B$2),0))</f>
        <v/>
      </c>
      <c r="H37" s="35">
        <f>IF(OR(A37="",E37="",G37=""),"",IF(OR(NOT(ISNUMBER(E37)),NOT(ISNUMBER(G37))),"",MAX(0,E37-G37)))</f>
        <v/>
      </c>
      <c r="I37" s="23">
        <f>IF(A37="","",IF(OR(B37="",C37="",D37="",E37="",F37="",Premissas!$B$2="",NOT(ISNUMBER(E37)),NOT(ISNUMBER(F37)),NOT(ISNUMBER(G37)),NOT(ISNUMBER(Premissas!$B$2)),NOT(ISNUMBER(Premissas!$B$3)),NOT(ISNUMBER(Premissas!$B$4))),"Revisar",IF(G37&gt;E37+Premissas!$B$4,"Pago a maior",IF(ABS(G37-E37)&lt;=Premissas!$B$4,"Quitada",IF(F37&lt;Premissas!$B$2,IF(G37&gt;Premissas!$B$4,"Parcial em atraso","Em atraso"),IF(F37-Premissas!$B$2&lt;=Premissas!$B$3,IF(G37&gt;Premissas!$B$4,"Parcial a vencer","A vencer"),IF(G37&gt;Premissas!$B$4,"Parcial em aberto","Em aberto")))))))</f>
        <v/>
      </c>
      <c r="J37" s="24">
        <f>IF(OR(A37="",F37="",H37="",Premissas!$B$2=""),"",IF(OR(NOT(ISNUMBER(F37)),NOT(ISNUMBER(H37)),NOT(ISNUMBER(Premissas!$B$2)),NOT(ISNUMBER(Premissas!$B$4))),"",IF(OR(H37&lt;=Premissas!$B$4,F37&gt;=Premissas!$B$2),"",Premissas!$B$2-F37)))</f>
        <v/>
      </c>
      <c r="K37" s="18" t="n"/>
      <c r="L37">
        <f>IF(Unidades!A37="","",Unidades!A37)</f>
        <v/>
      </c>
      <c r="M37">
        <f>IF(Premissas!D37="","",Premissas!D37)</f>
        <v/>
      </c>
    </row>
    <row r="38">
      <c r="A38" s="18" t="n"/>
      <c r="B38" s="19" t="n"/>
      <c r="C38" s="20" t="n"/>
      <c r="D38" s="18" t="n"/>
      <c r="E38" s="34" t="n"/>
      <c r="F38" s="19" t="n"/>
      <c r="G38" s="35">
        <f>IF(A38="","",IFERROR(SUMIFS(Recebimentos!$D$2:$D$301,Recebimentos!$B$2:$B$301,A38,Recebimentos!$C$2:$C$301,"&gt;=1",Recebimentos!$C$2:$C$301,"&lt;="&amp;Premissas!$B$2),0))</f>
        <v/>
      </c>
      <c r="H38" s="35">
        <f>IF(OR(A38="",E38="",G38=""),"",IF(OR(NOT(ISNUMBER(E38)),NOT(ISNUMBER(G38))),"",MAX(0,E38-G38)))</f>
        <v/>
      </c>
      <c r="I38" s="23">
        <f>IF(A38="","",IF(OR(B38="",C38="",D38="",E38="",F38="",Premissas!$B$2="",NOT(ISNUMBER(E38)),NOT(ISNUMBER(F38)),NOT(ISNUMBER(G38)),NOT(ISNUMBER(Premissas!$B$2)),NOT(ISNUMBER(Premissas!$B$3)),NOT(ISNUMBER(Premissas!$B$4))),"Revisar",IF(G38&gt;E38+Premissas!$B$4,"Pago a maior",IF(ABS(G38-E38)&lt;=Premissas!$B$4,"Quitada",IF(F38&lt;Premissas!$B$2,IF(G38&gt;Premissas!$B$4,"Parcial em atraso","Em atraso"),IF(F38-Premissas!$B$2&lt;=Premissas!$B$3,IF(G38&gt;Premissas!$B$4,"Parcial a vencer","A vencer"),IF(G38&gt;Premissas!$B$4,"Parcial em aberto","Em aberto")))))))</f>
        <v/>
      </c>
      <c r="J38" s="24">
        <f>IF(OR(A38="",F38="",H38="",Premissas!$B$2=""),"",IF(OR(NOT(ISNUMBER(F38)),NOT(ISNUMBER(H38)),NOT(ISNUMBER(Premissas!$B$2)),NOT(ISNUMBER(Premissas!$B$4))),"",IF(OR(H38&lt;=Premissas!$B$4,F38&gt;=Premissas!$B$2),"",Premissas!$B$2-F38)))</f>
        <v/>
      </c>
      <c r="K38" s="18" t="n"/>
      <c r="L38">
        <f>IF(Unidades!A38="","",Unidades!A38)</f>
        <v/>
      </c>
      <c r="M38">
        <f>IF(Premissas!D38="","",Premissas!D38)</f>
        <v/>
      </c>
    </row>
    <row r="39">
      <c r="A39" s="18" t="n"/>
      <c r="B39" s="19" t="n"/>
      <c r="C39" s="20" t="n"/>
      <c r="D39" s="18" t="n"/>
      <c r="E39" s="34" t="n"/>
      <c r="F39" s="19" t="n"/>
      <c r="G39" s="35">
        <f>IF(A39="","",IFERROR(SUMIFS(Recebimentos!$D$2:$D$301,Recebimentos!$B$2:$B$301,A39,Recebimentos!$C$2:$C$301,"&gt;=1",Recebimentos!$C$2:$C$301,"&lt;="&amp;Premissas!$B$2),0))</f>
        <v/>
      </c>
      <c r="H39" s="35">
        <f>IF(OR(A39="",E39="",G39=""),"",IF(OR(NOT(ISNUMBER(E39)),NOT(ISNUMBER(G39))),"",MAX(0,E39-G39)))</f>
        <v/>
      </c>
      <c r="I39" s="23">
        <f>IF(A39="","",IF(OR(B39="",C39="",D39="",E39="",F39="",Premissas!$B$2="",NOT(ISNUMBER(E39)),NOT(ISNUMBER(F39)),NOT(ISNUMBER(G39)),NOT(ISNUMBER(Premissas!$B$2)),NOT(ISNUMBER(Premissas!$B$3)),NOT(ISNUMBER(Premissas!$B$4))),"Revisar",IF(G39&gt;E39+Premissas!$B$4,"Pago a maior",IF(ABS(G39-E39)&lt;=Premissas!$B$4,"Quitada",IF(F39&lt;Premissas!$B$2,IF(G39&gt;Premissas!$B$4,"Parcial em atraso","Em atraso"),IF(F39-Premissas!$B$2&lt;=Premissas!$B$3,IF(G39&gt;Premissas!$B$4,"Parcial a vencer","A vencer"),IF(G39&gt;Premissas!$B$4,"Parcial em aberto","Em aberto")))))))</f>
        <v/>
      </c>
      <c r="J39" s="24">
        <f>IF(OR(A39="",F39="",H39="",Premissas!$B$2=""),"",IF(OR(NOT(ISNUMBER(F39)),NOT(ISNUMBER(H39)),NOT(ISNUMBER(Premissas!$B$2)),NOT(ISNUMBER(Premissas!$B$4))),"",IF(OR(H39&lt;=Premissas!$B$4,F39&gt;=Premissas!$B$2),"",Premissas!$B$2-F39)))</f>
        <v/>
      </c>
      <c r="K39" s="18" t="n"/>
      <c r="L39">
        <f>IF(Unidades!A39="","",Unidades!A39)</f>
        <v/>
      </c>
      <c r="M39">
        <f>IF(Premissas!D39="","",Premissas!D39)</f>
        <v/>
      </c>
    </row>
    <row r="40">
      <c r="A40" s="18" t="n"/>
      <c r="B40" s="19" t="n"/>
      <c r="C40" s="20" t="n"/>
      <c r="D40" s="18" t="n"/>
      <c r="E40" s="34" t="n"/>
      <c r="F40" s="19" t="n"/>
      <c r="G40" s="35">
        <f>IF(A40="","",IFERROR(SUMIFS(Recebimentos!$D$2:$D$301,Recebimentos!$B$2:$B$301,A40,Recebimentos!$C$2:$C$301,"&gt;=1",Recebimentos!$C$2:$C$301,"&lt;="&amp;Premissas!$B$2),0))</f>
        <v/>
      </c>
      <c r="H40" s="35">
        <f>IF(OR(A40="",E40="",G40=""),"",IF(OR(NOT(ISNUMBER(E40)),NOT(ISNUMBER(G40))),"",MAX(0,E40-G40)))</f>
        <v/>
      </c>
      <c r="I40" s="23">
        <f>IF(A40="","",IF(OR(B40="",C40="",D40="",E40="",F40="",Premissas!$B$2="",NOT(ISNUMBER(E40)),NOT(ISNUMBER(F40)),NOT(ISNUMBER(G40)),NOT(ISNUMBER(Premissas!$B$2)),NOT(ISNUMBER(Premissas!$B$3)),NOT(ISNUMBER(Premissas!$B$4))),"Revisar",IF(G40&gt;E40+Premissas!$B$4,"Pago a maior",IF(ABS(G40-E40)&lt;=Premissas!$B$4,"Quitada",IF(F40&lt;Premissas!$B$2,IF(G40&gt;Premissas!$B$4,"Parcial em atraso","Em atraso"),IF(F40-Premissas!$B$2&lt;=Premissas!$B$3,IF(G40&gt;Premissas!$B$4,"Parcial a vencer","A vencer"),IF(G40&gt;Premissas!$B$4,"Parcial em aberto","Em aberto")))))))</f>
        <v/>
      </c>
      <c r="J40" s="24">
        <f>IF(OR(A40="",F40="",H40="",Premissas!$B$2=""),"",IF(OR(NOT(ISNUMBER(F40)),NOT(ISNUMBER(H40)),NOT(ISNUMBER(Premissas!$B$2)),NOT(ISNUMBER(Premissas!$B$4))),"",IF(OR(H40&lt;=Premissas!$B$4,F40&gt;=Premissas!$B$2),"",Premissas!$B$2-F40)))</f>
        <v/>
      </c>
      <c r="K40" s="18" t="n"/>
      <c r="L40">
        <f>IF(Unidades!A40="","",Unidades!A40)</f>
        <v/>
      </c>
      <c r="M40">
        <f>IF(Premissas!D40="","",Premissas!D40)</f>
        <v/>
      </c>
    </row>
    <row r="41">
      <c r="A41" s="18" t="n"/>
      <c r="B41" s="19" t="n"/>
      <c r="C41" s="20" t="n"/>
      <c r="D41" s="18" t="n"/>
      <c r="E41" s="34" t="n"/>
      <c r="F41" s="19" t="n"/>
      <c r="G41" s="35">
        <f>IF(A41="","",IFERROR(SUMIFS(Recebimentos!$D$2:$D$301,Recebimentos!$B$2:$B$301,A41,Recebimentos!$C$2:$C$301,"&gt;=1",Recebimentos!$C$2:$C$301,"&lt;="&amp;Premissas!$B$2),0))</f>
        <v/>
      </c>
      <c r="H41" s="35">
        <f>IF(OR(A41="",E41="",G41=""),"",IF(OR(NOT(ISNUMBER(E41)),NOT(ISNUMBER(G41))),"",MAX(0,E41-G41)))</f>
        <v/>
      </c>
      <c r="I41" s="23">
        <f>IF(A41="","",IF(OR(B41="",C41="",D41="",E41="",F41="",Premissas!$B$2="",NOT(ISNUMBER(E41)),NOT(ISNUMBER(F41)),NOT(ISNUMBER(G41)),NOT(ISNUMBER(Premissas!$B$2)),NOT(ISNUMBER(Premissas!$B$3)),NOT(ISNUMBER(Premissas!$B$4))),"Revisar",IF(G41&gt;E41+Premissas!$B$4,"Pago a maior",IF(ABS(G41-E41)&lt;=Premissas!$B$4,"Quitada",IF(F41&lt;Premissas!$B$2,IF(G41&gt;Premissas!$B$4,"Parcial em atraso","Em atraso"),IF(F41-Premissas!$B$2&lt;=Premissas!$B$3,IF(G41&gt;Premissas!$B$4,"Parcial a vencer","A vencer"),IF(G41&gt;Premissas!$B$4,"Parcial em aberto","Em aberto")))))))</f>
        <v/>
      </c>
      <c r="J41" s="24">
        <f>IF(OR(A41="",F41="",H41="",Premissas!$B$2=""),"",IF(OR(NOT(ISNUMBER(F41)),NOT(ISNUMBER(H41)),NOT(ISNUMBER(Premissas!$B$2)),NOT(ISNUMBER(Premissas!$B$4))),"",IF(OR(H41&lt;=Premissas!$B$4,F41&gt;=Premissas!$B$2),"",Premissas!$B$2-F41)))</f>
        <v/>
      </c>
      <c r="K41" s="18" t="n"/>
      <c r="L41">
        <f>IF(Unidades!A41="","",Unidades!A41)</f>
        <v/>
      </c>
      <c r="M41">
        <f>IF(Premissas!D41="","",Premissas!D41)</f>
        <v/>
      </c>
    </row>
    <row r="42">
      <c r="A42" s="18" t="n"/>
      <c r="B42" s="19" t="n"/>
      <c r="C42" s="20" t="n"/>
      <c r="D42" s="18" t="n"/>
      <c r="E42" s="34" t="n"/>
      <c r="F42" s="19" t="n"/>
      <c r="G42" s="35">
        <f>IF(A42="","",IFERROR(SUMIFS(Recebimentos!$D$2:$D$301,Recebimentos!$B$2:$B$301,A42,Recebimentos!$C$2:$C$301,"&gt;=1",Recebimentos!$C$2:$C$301,"&lt;="&amp;Premissas!$B$2),0))</f>
        <v/>
      </c>
      <c r="H42" s="35">
        <f>IF(OR(A42="",E42="",G42=""),"",IF(OR(NOT(ISNUMBER(E42)),NOT(ISNUMBER(G42))),"",MAX(0,E42-G42)))</f>
        <v/>
      </c>
      <c r="I42" s="23">
        <f>IF(A42="","",IF(OR(B42="",C42="",D42="",E42="",F42="",Premissas!$B$2="",NOT(ISNUMBER(E42)),NOT(ISNUMBER(F42)),NOT(ISNUMBER(G42)),NOT(ISNUMBER(Premissas!$B$2)),NOT(ISNUMBER(Premissas!$B$3)),NOT(ISNUMBER(Premissas!$B$4))),"Revisar",IF(G42&gt;E42+Premissas!$B$4,"Pago a maior",IF(ABS(G42-E42)&lt;=Premissas!$B$4,"Quitada",IF(F42&lt;Premissas!$B$2,IF(G42&gt;Premissas!$B$4,"Parcial em atraso","Em atraso"),IF(F42-Premissas!$B$2&lt;=Premissas!$B$3,IF(G42&gt;Premissas!$B$4,"Parcial a vencer","A vencer"),IF(G42&gt;Premissas!$B$4,"Parcial em aberto","Em aberto")))))))</f>
        <v/>
      </c>
      <c r="J42" s="24">
        <f>IF(OR(A42="",F42="",H42="",Premissas!$B$2=""),"",IF(OR(NOT(ISNUMBER(F42)),NOT(ISNUMBER(H42)),NOT(ISNUMBER(Premissas!$B$2)),NOT(ISNUMBER(Premissas!$B$4))),"",IF(OR(H42&lt;=Premissas!$B$4,F42&gt;=Premissas!$B$2),"",Premissas!$B$2-F42)))</f>
        <v/>
      </c>
      <c r="K42" s="18" t="n"/>
      <c r="L42">
        <f>IF(Unidades!A42="","",Unidades!A42)</f>
        <v/>
      </c>
      <c r="M42">
        <f>IF(Premissas!D42="","",Premissas!D42)</f>
        <v/>
      </c>
    </row>
    <row r="43">
      <c r="A43" s="18" t="n"/>
      <c r="B43" s="19" t="n"/>
      <c r="C43" s="20" t="n"/>
      <c r="D43" s="18" t="n"/>
      <c r="E43" s="34" t="n"/>
      <c r="F43" s="19" t="n"/>
      <c r="G43" s="35">
        <f>IF(A43="","",IFERROR(SUMIFS(Recebimentos!$D$2:$D$301,Recebimentos!$B$2:$B$301,A43,Recebimentos!$C$2:$C$301,"&gt;=1",Recebimentos!$C$2:$C$301,"&lt;="&amp;Premissas!$B$2),0))</f>
        <v/>
      </c>
      <c r="H43" s="35">
        <f>IF(OR(A43="",E43="",G43=""),"",IF(OR(NOT(ISNUMBER(E43)),NOT(ISNUMBER(G43))),"",MAX(0,E43-G43)))</f>
        <v/>
      </c>
      <c r="I43" s="23">
        <f>IF(A43="","",IF(OR(B43="",C43="",D43="",E43="",F43="",Premissas!$B$2="",NOT(ISNUMBER(E43)),NOT(ISNUMBER(F43)),NOT(ISNUMBER(G43)),NOT(ISNUMBER(Premissas!$B$2)),NOT(ISNUMBER(Premissas!$B$3)),NOT(ISNUMBER(Premissas!$B$4))),"Revisar",IF(G43&gt;E43+Premissas!$B$4,"Pago a maior",IF(ABS(G43-E43)&lt;=Premissas!$B$4,"Quitada",IF(F43&lt;Premissas!$B$2,IF(G43&gt;Premissas!$B$4,"Parcial em atraso","Em atraso"),IF(F43-Premissas!$B$2&lt;=Premissas!$B$3,IF(G43&gt;Premissas!$B$4,"Parcial a vencer","A vencer"),IF(G43&gt;Premissas!$B$4,"Parcial em aberto","Em aberto")))))))</f>
        <v/>
      </c>
      <c r="J43" s="24">
        <f>IF(OR(A43="",F43="",H43="",Premissas!$B$2=""),"",IF(OR(NOT(ISNUMBER(F43)),NOT(ISNUMBER(H43)),NOT(ISNUMBER(Premissas!$B$2)),NOT(ISNUMBER(Premissas!$B$4))),"",IF(OR(H43&lt;=Premissas!$B$4,F43&gt;=Premissas!$B$2),"",Premissas!$B$2-F43)))</f>
        <v/>
      </c>
      <c r="K43" s="18" t="n"/>
      <c r="L43">
        <f>IF(Unidades!A43="","",Unidades!A43)</f>
        <v/>
      </c>
      <c r="M43">
        <f>IF(Premissas!D43="","",Premissas!D43)</f>
        <v/>
      </c>
    </row>
    <row r="44">
      <c r="A44" s="18" t="n"/>
      <c r="B44" s="19" t="n"/>
      <c r="C44" s="20" t="n"/>
      <c r="D44" s="18" t="n"/>
      <c r="E44" s="34" t="n"/>
      <c r="F44" s="19" t="n"/>
      <c r="G44" s="35">
        <f>IF(A44="","",IFERROR(SUMIFS(Recebimentos!$D$2:$D$301,Recebimentos!$B$2:$B$301,A44,Recebimentos!$C$2:$C$301,"&gt;=1",Recebimentos!$C$2:$C$301,"&lt;="&amp;Premissas!$B$2),0))</f>
        <v/>
      </c>
      <c r="H44" s="35">
        <f>IF(OR(A44="",E44="",G44=""),"",IF(OR(NOT(ISNUMBER(E44)),NOT(ISNUMBER(G44))),"",MAX(0,E44-G44)))</f>
        <v/>
      </c>
      <c r="I44" s="23">
        <f>IF(A44="","",IF(OR(B44="",C44="",D44="",E44="",F44="",Premissas!$B$2="",NOT(ISNUMBER(E44)),NOT(ISNUMBER(F44)),NOT(ISNUMBER(G44)),NOT(ISNUMBER(Premissas!$B$2)),NOT(ISNUMBER(Premissas!$B$3)),NOT(ISNUMBER(Premissas!$B$4))),"Revisar",IF(G44&gt;E44+Premissas!$B$4,"Pago a maior",IF(ABS(G44-E44)&lt;=Premissas!$B$4,"Quitada",IF(F44&lt;Premissas!$B$2,IF(G44&gt;Premissas!$B$4,"Parcial em atraso","Em atraso"),IF(F44-Premissas!$B$2&lt;=Premissas!$B$3,IF(G44&gt;Premissas!$B$4,"Parcial a vencer","A vencer"),IF(G44&gt;Premissas!$B$4,"Parcial em aberto","Em aberto")))))))</f>
        <v/>
      </c>
      <c r="J44" s="24">
        <f>IF(OR(A44="",F44="",H44="",Premissas!$B$2=""),"",IF(OR(NOT(ISNUMBER(F44)),NOT(ISNUMBER(H44)),NOT(ISNUMBER(Premissas!$B$2)),NOT(ISNUMBER(Premissas!$B$4))),"",IF(OR(H44&lt;=Premissas!$B$4,F44&gt;=Premissas!$B$2),"",Premissas!$B$2-F44)))</f>
        <v/>
      </c>
      <c r="K44" s="18" t="n"/>
      <c r="L44">
        <f>IF(Unidades!A44="","",Unidades!A44)</f>
        <v/>
      </c>
      <c r="M44">
        <f>IF(Premissas!D44="","",Premissas!D44)</f>
        <v/>
      </c>
    </row>
    <row r="45">
      <c r="A45" s="18" t="n"/>
      <c r="B45" s="19" t="n"/>
      <c r="C45" s="20" t="n"/>
      <c r="D45" s="18" t="n"/>
      <c r="E45" s="34" t="n"/>
      <c r="F45" s="19" t="n"/>
      <c r="G45" s="35">
        <f>IF(A45="","",IFERROR(SUMIFS(Recebimentos!$D$2:$D$301,Recebimentos!$B$2:$B$301,A45,Recebimentos!$C$2:$C$301,"&gt;=1",Recebimentos!$C$2:$C$301,"&lt;="&amp;Premissas!$B$2),0))</f>
        <v/>
      </c>
      <c r="H45" s="35">
        <f>IF(OR(A45="",E45="",G45=""),"",IF(OR(NOT(ISNUMBER(E45)),NOT(ISNUMBER(G45))),"",MAX(0,E45-G45)))</f>
        <v/>
      </c>
      <c r="I45" s="23">
        <f>IF(A45="","",IF(OR(B45="",C45="",D45="",E45="",F45="",Premissas!$B$2="",NOT(ISNUMBER(E45)),NOT(ISNUMBER(F45)),NOT(ISNUMBER(G45)),NOT(ISNUMBER(Premissas!$B$2)),NOT(ISNUMBER(Premissas!$B$3)),NOT(ISNUMBER(Premissas!$B$4))),"Revisar",IF(G45&gt;E45+Premissas!$B$4,"Pago a maior",IF(ABS(G45-E45)&lt;=Premissas!$B$4,"Quitada",IF(F45&lt;Premissas!$B$2,IF(G45&gt;Premissas!$B$4,"Parcial em atraso","Em atraso"),IF(F45-Premissas!$B$2&lt;=Premissas!$B$3,IF(G45&gt;Premissas!$B$4,"Parcial a vencer","A vencer"),IF(G45&gt;Premissas!$B$4,"Parcial em aberto","Em aberto")))))))</f>
        <v/>
      </c>
      <c r="J45" s="24">
        <f>IF(OR(A45="",F45="",H45="",Premissas!$B$2=""),"",IF(OR(NOT(ISNUMBER(F45)),NOT(ISNUMBER(H45)),NOT(ISNUMBER(Premissas!$B$2)),NOT(ISNUMBER(Premissas!$B$4))),"",IF(OR(H45&lt;=Premissas!$B$4,F45&gt;=Premissas!$B$2),"",Premissas!$B$2-F45)))</f>
        <v/>
      </c>
      <c r="K45" s="18" t="n"/>
      <c r="L45">
        <f>IF(Unidades!A45="","",Unidades!A45)</f>
        <v/>
      </c>
      <c r="M45">
        <f>IF(Premissas!D45="","",Premissas!D45)</f>
        <v/>
      </c>
    </row>
    <row r="46">
      <c r="A46" s="18" t="n"/>
      <c r="B46" s="19" t="n"/>
      <c r="C46" s="20" t="n"/>
      <c r="D46" s="18" t="n"/>
      <c r="E46" s="34" t="n"/>
      <c r="F46" s="19" t="n"/>
      <c r="G46" s="35">
        <f>IF(A46="","",IFERROR(SUMIFS(Recebimentos!$D$2:$D$301,Recebimentos!$B$2:$B$301,A46,Recebimentos!$C$2:$C$301,"&gt;=1",Recebimentos!$C$2:$C$301,"&lt;="&amp;Premissas!$B$2),0))</f>
        <v/>
      </c>
      <c r="H46" s="35">
        <f>IF(OR(A46="",E46="",G46=""),"",IF(OR(NOT(ISNUMBER(E46)),NOT(ISNUMBER(G46))),"",MAX(0,E46-G46)))</f>
        <v/>
      </c>
      <c r="I46" s="23">
        <f>IF(A46="","",IF(OR(B46="",C46="",D46="",E46="",F46="",Premissas!$B$2="",NOT(ISNUMBER(E46)),NOT(ISNUMBER(F46)),NOT(ISNUMBER(G46)),NOT(ISNUMBER(Premissas!$B$2)),NOT(ISNUMBER(Premissas!$B$3)),NOT(ISNUMBER(Premissas!$B$4))),"Revisar",IF(G46&gt;E46+Premissas!$B$4,"Pago a maior",IF(ABS(G46-E46)&lt;=Premissas!$B$4,"Quitada",IF(F46&lt;Premissas!$B$2,IF(G46&gt;Premissas!$B$4,"Parcial em atraso","Em atraso"),IF(F46-Premissas!$B$2&lt;=Premissas!$B$3,IF(G46&gt;Premissas!$B$4,"Parcial a vencer","A vencer"),IF(G46&gt;Premissas!$B$4,"Parcial em aberto","Em aberto")))))))</f>
        <v/>
      </c>
      <c r="J46" s="24">
        <f>IF(OR(A46="",F46="",H46="",Premissas!$B$2=""),"",IF(OR(NOT(ISNUMBER(F46)),NOT(ISNUMBER(H46)),NOT(ISNUMBER(Premissas!$B$2)),NOT(ISNUMBER(Premissas!$B$4))),"",IF(OR(H46&lt;=Premissas!$B$4,F46&gt;=Premissas!$B$2),"",Premissas!$B$2-F46)))</f>
        <v/>
      </c>
      <c r="K46" s="18" t="n"/>
      <c r="L46">
        <f>IF(Unidades!A46="","",Unidades!A46)</f>
        <v/>
      </c>
      <c r="M46">
        <f>IF(Premissas!D46="","",Premissas!D46)</f>
        <v/>
      </c>
    </row>
    <row r="47">
      <c r="A47" s="18" t="n"/>
      <c r="B47" s="19" t="n"/>
      <c r="C47" s="20" t="n"/>
      <c r="D47" s="18" t="n"/>
      <c r="E47" s="34" t="n"/>
      <c r="F47" s="19" t="n"/>
      <c r="G47" s="35">
        <f>IF(A47="","",IFERROR(SUMIFS(Recebimentos!$D$2:$D$301,Recebimentos!$B$2:$B$301,A47,Recebimentos!$C$2:$C$301,"&gt;=1",Recebimentos!$C$2:$C$301,"&lt;="&amp;Premissas!$B$2),0))</f>
        <v/>
      </c>
      <c r="H47" s="35">
        <f>IF(OR(A47="",E47="",G47=""),"",IF(OR(NOT(ISNUMBER(E47)),NOT(ISNUMBER(G47))),"",MAX(0,E47-G47)))</f>
        <v/>
      </c>
      <c r="I47" s="23">
        <f>IF(A47="","",IF(OR(B47="",C47="",D47="",E47="",F47="",Premissas!$B$2="",NOT(ISNUMBER(E47)),NOT(ISNUMBER(F47)),NOT(ISNUMBER(G47)),NOT(ISNUMBER(Premissas!$B$2)),NOT(ISNUMBER(Premissas!$B$3)),NOT(ISNUMBER(Premissas!$B$4))),"Revisar",IF(G47&gt;E47+Premissas!$B$4,"Pago a maior",IF(ABS(G47-E47)&lt;=Premissas!$B$4,"Quitada",IF(F47&lt;Premissas!$B$2,IF(G47&gt;Premissas!$B$4,"Parcial em atraso","Em atraso"),IF(F47-Premissas!$B$2&lt;=Premissas!$B$3,IF(G47&gt;Premissas!$B$4,"Parcial a vencer","A vencer"),IF(G47&gt;Premissas!$B$4,"Parcial em aberto","Em aberto")))))))</f>
        <v/>
      </c>
      <c r="J47" s="24">
        <f>IF(OR(A47="",F47="",H47="",Premissas!$B$2=""),"",IF(OR(NOT(ISNUMBER(F47)),NOT(ISNUMBER(H47)),NOT(ISNUMBER(Premissas!$B$2)),NOT(ISNUMBER(Premissas!$B$4))),"",IF(OR(H47&lt;=Premissas!$B$4,F47&gt;=Premissas!$B$2),"",Premissas!$B$2-F47)))</f>
        <v/>
      </c>
      <c r="K47" s="18" t="n"/>
      <c r="L47">
        <f>IF(Unidades!A47="","",Unidades!A47)</f>
        <v/>
      </c>
      <c r="M47">
        <f>IF(Premissas!D47="","",Premissas!D47)</f>
        <v/>
      </c>
    </row>
    <row r="48">
      <c r="A48" s="18" t="n"/>
      <c r="B48" s="19" t="n"/>
      <c r="C48" s="20" t="n"/>
      <c r="D48" s="18" t="n"/>
      <c r="E48" s="34" t="n"/>
      <c r="F48" s="19" t="n"/>
      <c r="G48" s="35">
        <f>IF(A48="","",IFERROR(SUMIFS(Recebimentos!$D$2:$D$301,Recebimentos!$B$2:$B$301,A48,Recebimentos!$C$2:$C$301,"&gt;=1",Recebimentos!$C$2:$C$301,"&lt;="&amp;Premissas!$B$2),0))</f>
        <v/>
      </c>
      <c r="H48" s="35">
        <f>IF(OR(A48="",E48="",G48=""),"",IF(OR(NOT(ISNUMBER(E48)),NOT(ISNUMBER(G48))),"",MAX(0,E48-G48)))</f>
        <v/>
      </c>
      <c r="I48" s="23">
        <f>IF(A48="","",IF(OR(B48="",C48="",D48="",E48="",F48="",Premissas!$B$2="",NOT(ISNUMBER(E48)),NOT(ISNUMBER(F48)),NOT(ISNUMBER(G48)),NOT(ISNUMBER(Premissas!$B$2)),NOT(ISNUMBER(Premissas!$B$3)),NOT(ISNUMBER(Premissas!$B$4))),"Revisar",IF(G48&gt;E48+Premissas!$B$4,"Pago a maior",IF(ABS(G48-E48)&lt;=Premissas!$B$4,"Quitada",IF(F48&lt;Premissas!$B$2,IF(G48&gt;Premissas!$B$4,"Parcial em atraso","Em atraso"),IF(F48-Premissas!$B$2&lt;=Premissas!$B$3,IF(G48&gt;Premissas!$B$4,"Parcial a vencer","A vencer"),IF(G48&gt;Premissas!$B$4,"Parcial em aberto","Em aberto")))))))</f>
        <v/>
      </c>
      <c r="J48" s="24">
        <f>IF(OR(A48="",F48="",H48="",Premissas!$B$2=""),"",IF(OR(NOT(ISNUMBER(F48)),NOT(ISNUMBER(H48)),NOT(ISNUMBER(Premissas!$B$2)),NOT(ISNUMBER(Premissas!$B$4))),"",IF(OR(H48&lt;=Premissas!$B$4,F48&gt;=Premissas!$B$2),"",Premissas!$B$2-F48)))</f>
        <v/>
      </c>
      <c r="K48" s="18" t="n"/>
      <c r="L48">
        <f>IF(Unidades!A48="","",Unidades!A48)</f>
        <v/>
      </c>
      <c r="M48">
        <f>IF(Premissas!D48="","",Premissas!D48)</f>
        <v/>
      </c>
    </row>
    <row r="49">
      <c r="A49" s="18" t="n"/>
      <c r="B49" s="19" t="n"/>
      <c r="C49" s="20" t="n"/>
      <c r="D49" s="18" t="n"/>
      <c r="E49" s="34" t="n"/>
      <c r="F49" s="19" t="n"/>
      <c r="G49" s="35">
        <f>IF(A49="","",IFERROR(SUMIFS(Recebimentos!$D$2:$D$301,Recebimentos!$B$2:$B$301,A49,Recebimentos!$C$2:$C$301,"&gt;=1",Recebimentos!$C$2:$C$301,"&lt;="&amp;Premissas!$B$2),0))</f>
        <v/>
      </c>
      <c r="H49" s="35">
        <f>IF(OR(A49="",E49="",G49=""),"",IF(OR(NOT(ISNUMBER(E49)),NOT(ISNUMBER(G49))),"",MAX(0,E49-G49)))</f>
        <v/>
      </c>
      <c r="I49" s="23">
        <f>IF(A49="","",IF(OR(B49="",C49="",D49="",E49="",F49="",Premissas!$B$2="",NOT(ISNUMBER(E49)),NOT(ISNUMBER(F49)),NOT(ISNUMBER(G49)),NOT(ISNUMBER(Premissas!$B$2)),NOT(ISNUMBER(Premissas!$B$3)),NOT(ISNUMBER(Premissas!$B$4))),"Revisar",IF(G49&gt;E49+Premissas!$B$4,"Pago a maior",IF(ABS(G49-E49)&lt;=Premissas!$B$4,"Quitada",IF(F49&lt;Premissas!$B$2,IF(G49&gt;Premissas!$B$4,"Parcial em atraso","Em atraso"),IF(F49-Premissas!$B$2&lt;=Premissas!$B$3,IF(G49&gt;Premissas!$B$4,"Parcial a vencer","A vencer"),IF(G49&gt;Premissas!$B$4,"Parcial em aberto","Em aberto")))))))</f>
        <v/>
      </c>
      <c r="J49" s="24">
        <f>IF(OR(A49="",F49="",H49="",Premissas!$B$2=""),"",IF(OR(NOT(ISNUMBER(F49)),NOT(ISNUMBER(H49)),NOT(ISNUMBER(Premissas!$B$2)),NOT(ISNUMBER(Premissas!$B$4))),"",IF(OR(H49&lt;=Premissas!$B$4,F49&gt;=Premissas!$B$2),"",Premissas!$B$2-F49)))</f>
        <v/>
      </c>
      <c r="K49" s="18" t="n"/>
      <c r="L49">
        <f>IF(Unidades!A49="","",Unidades!A49)</f>
        <v/>
      </c>
      <c r="M49">
        <f>IF(Premissas!D49="","",Premissas!D49)</f>
        <v/>
      </c>
    </row>
    <row r="50">
      <c r="A50" s="18" t="n"/>
      <c r="B50" s="19" t="n"/>
      <c r="C50" s="20" t="n"/>
      <c r="D50" s="18" t="n"/>
      <c r="E50" s="34" t="n"/>
      <c r="F50" s="19" t="n"/>
      <c r="G50" s="35">
        <f>IF(A50="","",IFERROR(SUMIFS(Recebimentos!$D$2:$D$301,Recebimentos!$B$2:$B$301,A50,Recebimentos!$C$2:$C$301,"&gt;=1",Recebimentos!$C$2:$C$301,"&lt;="&amp;Premissas!$B$2),0))</f>
        <v/>
      </c>
      <c r="H50" s="35">
        <f>IF(OR(A50="",E50="",G50=""),"",IF(OR(NOT(ISNUMBER(E50)),NOT(ISNUMBER(G50))),"",MAX(0,E50-G50)))</f>
        <v/>
      </c>
      <c r="I50" s="23">
        <f>IF(A50="","",IF(OR(B50="",C50="",D50="",E50="",F50="",Premissas!$B$2="",NOT(ISNUMBER(E50)),NOT(ISNUMBER(F50)),NOT(ISNUMBER(G50)),NOT(ISNUMBER(Premissas!$B$2)),NOT(ISNUMBER(Premissas!$B$3)),NOT(ISNUMBER(Premissas!$B$4))),"Revisar",IF(G50&gt;E50+Premissas!$B$4,"Pago a maior",IF(ABS(G50-E50)&lt;=Premissas!$B$4,"Quitada",IF(F50&lt;Premissas!$B$2,IF(G50&gt;Premissas!$B$4,"Parcial em atraso","Em atraso"),IF(F50-Premissas!$B$2&lt;=Premissas!$B$3,IF(G50&gt;Premissas!$B$4,"Parcial a vencer","A vencer"),IF(G50&gt;Premissas!$B$4,"Parcial em aberto","Em aberto")))))))</f>
        <v/>
      </c>
      <c r="J50" s="24">
        <f>IF(OR(A50="",F50="",H50="",Premissas!$B$2=""),"",IF(OR(NOT(ISNUMBER(F50)),NOT(ISNUMBER(H50)),NOT(ISNUMBER(Premissas!$B$2)),NOT(ISNUMBER(Premissas!$B$4))),"",IF(OR(H50&lt;=Premissas!$B$4,F50&gt;=Premissas!$B$2),"",Premissas!$B$2-F50)))</f>
        <v/>
      </c>
      <c r="K50" s="18" t="n"/>
      <c r="L50">
        <f>IF(Unidades!A50="","",Unidades!A50)</f>
        <v/>
      </c>
      <c r="M50">
        <f>IF(Premissas!D50="","",Premissas!D50)</f>
        <v/>
      </c>
    </row>
    <row r="51">
      <c r="A51" s="18" t="n"/>
      <c r="B51" s="19" t="n"/>
      <c r="C51" s="20" t="n"/>
      <c r="D51" s="18" t="n"/>
      <c r="E51" s="34" t="n"/>
      <c r="F51" s="19" t="n"/>
      <c r="G51" s="35">
        <f>IF(A51="","",IFERROR(SUMIFS(Recebimentos!$D$2:$D$301,Recebimentos!$B$2:$B$301,A51,Recebimentos!$C$2:$C$301,"&gt;=1",Recebimentos!$C$2:$C$301,"&lt;="&amp;Premissas!$B$2),0))</f>
        <v/>
      </c>
      <c r="H51" s="35">
        <f>IF(OR(A51="",E51="",G51=""),"",IF(OR(NOT(ISNUMBER(E51)),NOT(ISNUMBER(G51))),"",MAX(0,E51-G51)))</f>
        <v/>
      </c>
      <c r="I51" s="23">
        <f>IF(A51="","",IF(OR(B51="",C51="",D51="",E51="",F51="",Premissas!$B$2="",NOT(ISNUMBER(E51)),NOT(ISNUMBER(F51)),NOT(ISNUMBER(G51)),NOT(ISNUMBER(Premissas!$B$2)),NOT(ISNUMBER(Premissas!$B$3)),NOT(ISNUMBER(Premissas!$B$4))),"Revisar",IF(G51&gt;E51+Premissas!$B$4,"Pago a maior",IF(ABS(G51-E51)&lt;=Premissas!$B$4,"Quitada",IF(F51&lt;Premissas!$B$2,IF(G51&gt;Premissas!$B$4,"Parcial em atraso","Em atraso"),IF(F51-Premissas!$B$2&lt;=Premissas!$B$3,IF(G51&gt;Premissas!$B$4,"Parcial a vencer","A vencer"),IF(G51&gt;Premissas!$B$4,"Parcial em aberto","Em aberto")))))))</f>
        <v/>
      </c>
      <c r="J51" s="24">
        <f>IF(OR(A51="",F51="",H51="",Premissas!$B$2=""),"",IF(OR(NOT(ISNUMBER(F51)),NOT(ISNUMBER(H51)),NOT(ISNUMBER(Premissas!$B$2)),NOT(ISNUMBER(Premissas!$B$4))),"",IF(OR(H51&lt;=Premissas!$B$4,F51&gt;=Premissas!$B$2),"",Premissas!$B$2-F51)))</f>
        <v/>
      </c>
      <c r="K51" s="18" t="n"/>
      <c r="L51">
        <f>IF(Unidades!A51="","",Unidades!A51)</f>
        <v/>
      </c>
      <c r="M51">
        <f>IF(Premissas!D51="","",Premissas!D51)</f>
        <v/>
      </c>
    </row>
    <row r="52">
      <c r="A52" s="18" t="n"/>
      <c r="B52" s="19" t="n"/>
      <c r="C52" s="20" t="n"/>
      <c r="D52" s="18" t="n"/>
      <c r="E52" s="34" t="n"/>
      <c r="F52" s="19" t="n"/>
      <c r="G52" s="35">
        <f>IF(A52="","",IFERROR(SUMIFS(Recebimentos!$D$2:$D$301,Recebimentos!$B$2:$B$301,A52,Recebimentos!$C$2:$C$301,"&gt;=1",Recebimentos!$C$2:$C$301,"&lt;="&amp;Premissas!$B$2),0))</f>
        <v/>
      </c>
      <c r="H52" s="35">
        <f>IF(OR(A52="",E52="",G52=""),"",IF(OR(NOT(ISNUMBER(E52)),NOT(ISNUMBER(G52))),"",MAX(0,E52-G52)))</f>
        <v/>
      </c>
      <c r="I52" s="23">
        <f>IF(A52="","",IF(OR(B52="",C52="",D52="",E52="",F52="",Premissas!$B$2="",NOT(ISNUMBER(E52)),NOT(ISNUMBER(F52)),NOT(ISNUMBER(G52)),NOT(ISNUMBER(Premissas!$B$2)),NOT(ISNUMBER(Premissas!$B$3)),NOT(ISNUMBER(Premissas!$B$4))),"Revisar",IF(G52&gt;E52+Premissas!$B$4,"Pago a maior",IF(ABS(G52-E52)&lt;=Premissas!$B$4,"Quitada",IF(F52&lt;Premissas!$B$2,IF(G52&gt;Premissas!$B$4,"Parcial em atraso","Em atraso"),IF(F52-Premissas!$B$2&lt;=Premissas!$B$3,IF(G52&gt;Premissas!$B$4,"Parcial a vencer","A vencer"),IF(G52&gt;Premissas!$B$4,"Parcial em aberto","Em aberto")))))))</f>
        <v/>
      </c>
      <c r="J52" s="24">
        <f>IF(OR(A52="",F52="",H52="",Premissas!$B$2=""),"",IF(OR(NOT(ISNUMBER(F52)),NOT(ISNUMBER(H52)),NOT(ISNUMBER(Premissas!$B$2)),NOT(ISNUMBER(Premissas!$B$4))),"",IF(OR(H52&lt;=Premissas!$B$4,F52&gt;=Premissas!$B$2),"",Premissas!$B$2-F52)))</f>
        <v/>
      </c>
      <c r="K52" s="18" t="n"/>
      <c r="L52">
        <f>IF(Unidades!A52="","",Unidades!A52)</f>
        <v/>
      </c>
      <c r="M52">
        <f>IF(Premissas!D52="","",Premissas!D52)</f>
        <v/>
      </c>
    </row>
    <row r="53">
      <c r="A53" s="18" t="n"/>
      <c r="B53" s="19" t="n"/>
      <c r="C53" s="20" t="n"/>
      <c r="D53" s="18" t="n"/>
      <c r="E53" s="34" t="n"/>
      <c r="F53" s="19" t="n"/>
      <c r="G53" s="35">
        <f>IF(A53="","",IFERROR(SUMIFS(Recebimentos!$D$2:$D$301,Recebimentos!$B$2:$B$301,A53,Recebimentos!$C$2:$C$301,"&gt;=1",Recebimentos!$C$2:$C$301,"&lt;="&amp;Premissas!$B$2),0))</f>
        <v/>
      </c>
      <c r="H53" s="35">
        <f>IF(OR(A53="",E53="",G53=""),"",IF(OR(NOT(ISNUMBER(E53)),NOT(ISNUMBER(G53))),"",MAX(0,E53-G53)))</f>
        <v/>
      </c>
      <c r="I53" s="23">
        <f>IF(A53="","",IF(OR(B53="",C53="",D53="",E53="",F53="",Premissas!$B$2="",NOT(ISNUMBER(E53)),NOT(ISNUMBER(F53)),NOT(ISNUMBER(G53)),NOT(ISNUMBER(Premissas!$B$2)),NOT(ISNUMBER(Premissas!$B$3)),NOT(ISNUMBER(Premissas!$B$4))),"Revisar",IF(G53&gt;E53+Premissas!$B$4,"Pago a maior",IF(ABS(G53-E53)&lt;=Premissas!$B$4,"Quitada",IF(F53&lt;Premissas!$B$2,IF(G53&gt;Premissas!$B$4,"Parcial em atraso","Em atraso"),IF(F53-Premissas!$B$2&lt;=Premissas!$B$3,IF(G53&gt;Premissas!$B$4,"Parcial a vencer","A vencer"),IF(G53&gt;Premissas!$B$4,"Parcial em aberto","Em aberto")))))))</f>
        <v/>
      </c>
      <c r="J53" s="24">
        <f>IF(OR(A53="",F53="",H53="",Premissas!$B$2=""),"",IF(OR(NOT(ISNUMBER(F53)),NOT(ISNUMBER(H53)),NOT(ISNUMBER(Premissas!$B$2)),NOT(ISNUMBER(Premissas!$B$4))),"",IF(OR(H53&lt;=Premissas!$B$4,F53&gt;=Premissas!$B$2),"",Premissas!$B$2-F53)))</f>
        <v/>
      </c>
      <c r="K53" s="18" t="n"/>
      <c r="L53">
        <f>IF(Unidades!A53="","",Unidades!A53)</f>
        <v/>
      </c>
      <c r="M53">
        <f>IF(Premissas!D53="","",Premissas!D53)</f>
        <v/>
      </c>
    </row>
    <row r="54">
      <c r="A54" s="18" t="n"/>
      <c r="B54" s="19" t="n"/>
      <c r="C54" s="20" t="n"/>
      <c r="D54" s="18" t="n"/>
      <c r="E54" s="34" t="n"/>
      <c r="F54" s="19" t="n"/>
      <c r="G54" s="35">
        <f>IF(A54="","",IFERROR(SUMIFS(Recebimentos!$D$2:$D$301,Recebimentos!$B$2:$B$301,A54,Recebimentos!$C$2:$C$301,"&gt;=1",Recebimentos!$C$2:$C$301,"&lt;="&amp;Premissas!$B$2),0))</f>
        <v/>
      </c>
      <c r="H54" s="35">
        <f>IF(OR(A54="",E54="",G54=""),"",IF(OR(NOT(ISNUMBER(E54)),NOT(ISNUMBER(G54))),"",MAX(0,E54-G54)))</f>
        <v/>
      </c>
      <c r="I54" s="23">
        <f>IF(A54="","",IF(OR(B54="",C54="",D54="",E54="",F54="",Premissas!$B$2="",NOT(ISNUMBER(E54)),NOT(ISNUMBER(F54)),NOT(ISNUMBER(G54)),NOT(ISNUMBER(Premissas!$B$2)),NOT(ISNUMBER(Premissas!$B$3)),NOT(ISNUMBER(Premissas!$B$4))),"Revisar",IF(G54&gt;E54+Premissas!$B$4,"Pago a maior",IF(ABS(G54-E54)&lt;=Premissas!$B$4,"Quitada",IF(F54&lt;Premissas!$B$2,IF(G54&gt;Premissas!$B$4,"Parcial em atraso","Em atraso"),IF(F54-Premissas!$B$2&lt;=Premissas!$B$3,IF(G54&gt;Premissas!$B$4,"Parcial a vencer","A vencer"),IF(G54&gt;Premissas!$B$4,"Parcial em aberto","Em aberto")))))))</f>
        <v/>
      </c>
      <c r="J54" s="24">
        <f>IF(OR(A54="",F54="",H54="",Premissas!$B$2=""),"",IF(OR(NOT(ISNUMBER(F54)),NOT(ISNUMBER(H54)),NOT(ISNUMBER(Premissas!$B$2)),NOT(ISNUMBER(Premissas!$B$4))),"",IF(OR(H54&lt;=Premissas!$B$4,F54&gt;=Premissas!$B$2),"",Premissas!$B$2-F54)))</f>
        <v/>
      </c>
      <c r="K54" s="18" t="n"/>
      <c r="L54">
        <f>IF(Unidades!A54="","",Unidades!A54)</f>
        <v/>
      </c>
      <c r="M54">
        <f>IF(Premissas!D54="","",Premissas!D54)</f>
        <v/>
      </c>
    </row>
    <row r="55">
      <c r="A55" s="18" t="n"/>
      <c r="B55" s="19" t="n"/>
      <c r="C55" s="20" t="n"/>
      <c r="D55" s="18" t="n"/>
      <c r="E55" s="34" t="n"/>
      <c r="F55" s="19" t="n"/>
      <c r="G55" s="35">
        <f>IF(A55="","",IFERROR(SUMIFS(Recebimentos!$D$2:$D$301,Recebimentos!$B$2:$B$301,A55,Recebimentos!$C$2:$C$301,"&gt;=1",Recebimentos!$C$2:$C$301,"&lt;="&amp;Premissas!$B$2),0))</f>
        <v/>
      </c>
      <c r="H55" s="35">
        <f>IF(OR(A55="",E55="",G55=""),"",IF(OR(NOT(ISNUMBER(E55)),NOT(ISNUMBER(G55))),"",MAX(0,E55-G55)))</f>
        <v/>
      </c>
      <c r="I55" s="23">
        <f>IF(A55="","",IF(OR(B55="",C55="",D55="",E55="",F55="",Premissas!$B$2="",NOT(ISNUMBER(E55)),NOT(ISNUMBER(F55)),NOT(ISNUMBER(G55)),NOT(ISNUMBER(Premissas!$B$2)),NOT(ISNUMBER(Premissas!$B$3)),NOT(ISNUMBER(Premissas!$B$4))),"Revisar",IF(G55&gt;E55+Premissas!$B$4,"Pago a maior",IF(ABS(G55-E55)&lt;=Premissas!$B$4,"Quitada",IF(F55&lt;Premissas!$B$2,IF(G55&gt;Premissas!$B$4,"Parcial em atraso","Em atraso"),IF(F55-Premissas!$B$2&lt;=Premissas!$B$3,IF(G55&gt;Premissas!$B$4,"Parcial a vencer","A vencer"),IF(G55&gt;Premissas!$B$4,"Parcial em aberto","Em aberto")))))))</f>
        <v/>
      </c>
      <c r="J55" s="24">
        <f>IF(OR(A55="",F55="",H55="",Premissas!$B$2=""),"",IF(OR(NOT(ISNUMBER(F55)),NOT(ISNUMBER(H55)),NOT(ISNUMBER(Premissas!$B$2)),NOT(ISNUMBER(Premissas!$B$4))),"",IF(OR(H55&lt;=Premissas!$B$4,F55&gt;=Premissas!$B$2),"",Premissas!$B$2-F55)))</f>
        <v/>
      </c>
      <c r="K55" s="18" t="n"/>
      <c r="L55">
        <f>IF(Unidades!A55="","",Unidades!A55)</f>
        <v/>
      </c>
      <c r="M55">
        <f>IF(Premissas!D55="","",Premissas!D55)</f>
        <v/>
      </c>
    </row>
    <row r="56">
      <c r="A56" s="18" t="n"/>
      <c r="B56" s="19" t="n"/>
      <c r="C56" s="20" t="n"/>
      <c r="D56" s="18" t="n"/>
      <c r="E56" s="34" t="n"/>
      <c r="F56" s="19" t="n"/>
      <c r="G56" s="35">
        <f>IF(A56="","",IFERROR(SUMIFS(Recebimentos!$D$2:$D$301,Recebimentos!$B$2:$B$301,A56,Recebimentos!$C$2:$C$301,"&gt;=1",Recebimentos!$C$2:$C$301,"&lt;="&amp;Premissas!$B$2),0))</f>
        <v/>
      </c>
      <c r="H56" s="35">
        <f>IF(OR(A56="",E56="",G56=""),"",IF(OR(NOT(ISNUMBER(E56)),NOT(ISNUMBER(G56))),"",MAX(0,E56-G56)))</f>
        <v/>
      </c>
      <c r="I56" s="23">
        <f>IF(A56="","",IF(OR(B56="",C56="",D56="",E56="",F56="",Premissas!$B$2="",NOT(ISNUMBER(E56)),NOT(ISNUMBER(F56)),NOT(ISNUMBER(G56)),NOT(ISNUMBER(Premissas!$B$2)),NOT(ISNUMBER(Premissas!$B$3)),NOT(ISNUMBER(Premissas!$B$4))),"Revisar",IF(G56&gt;E56+Premissas!$B$4,"Pago a maior",IF(ABS(G56-E56)&lt;=Premissas!$B$4,"Quitada",IF(F56&lt;Premissas!$B$2,IF(G56&gt;Premissas!$B$4,"Parcial em atraso","Em atraso"),IF(F56-Premissas!$B$2&lt;=Premissas!$B$3,IF(G56&gt;Premissas!$B$4,"Parcial a vencer","A vencer"),IF(G56&gt;Premissas!$B$4,"Parcial em aberto","Em aberto")))))))</f>
        <v/>
      </c>
      <c r="J56" s="24">
        <f>IF(OR(A56="",F56="",H56="",Premissas!$B$2=""),"",IF(OR(NOT(ISNUMBER(F56)),NOT(ISNUMBER(H56)),NOT(ISNUMBER(Premissas!$B$2)),NOT(ISNUMBER(Premissas!$B$4))),"",IF(OR(H56&lt;=Premissas!$B$4,F56&gt;=Premissas!$B$2),"",Premissas!$B$2-F56)))</f>
        <v/>
      </c>
      <c r="K56" s="18" t="n"/>
      <c r="L56">
        <f>IF(Unidades!A56="","",Unidades!A56)</f>
        <v/>
      </c>
      <c r="M56">
        <f>IF(Premissas!D56="","",Premissas!D56)</f>
        <v/>
      </c>
    </row>
    <row r="57">
      <c r="A57" s="18" t="n"/>
      <c r="B57" s="19" t="n"/>
      <c r="C57" s="20" t="n"/>
      <c r="D57" s="18" t="n"/>
      <c r="E57" s="34" t="n"/>
      <c r="F57" s="19" t="n"/>
      <c r="G57" s="35">
        <f>IF(A57="","",IFERROR(SUMIFS(Recebimentos!$D$2:$D$301,Recebimentos!$B$2:$B$301,A57,Recebimentos!$C$2:$C$301,"&gt;=1",Recebimentos!$C$2:$C$301,"&lt;="&amp;Premissas!$B$2),0))</f>
        <v/>
      </c>
      <c r="H57" s="35">
        <f>IF(OR(A57="",E57="",G57=""),"",IF(OR(NOT(ISNUMBER(E57)),NOT(ISNUMBER(G57))),"",MAX(0,E57-G57)))</f>
        <v/>
      </c>
      <c r="I57" s="23">
        <f>IF(A57="","",IF(OR(B57="",C57="",D57="",E57="",F57="",Premissas!$B$2="",NOT(ISNUMBER(E57)),NOT(ISNUMBER(F57)),NOT(ISNUMBER(G57)),NOT(ISNUMBER(Premissas!$B$2)),NOT(ISNUMBER(Premissas!$B$3)),NOT(ISNUMBER(Premissas!$B$4))),"Revisar",IF(G57&gt;E57+Premissas!$B$4,"Pago a maior",IF(ABS(G57-E57)&lt;=Premissas!$B$4,"Quitada",IF(F57&lt;Premissas!$B$2,IF(G57&gt;Premissas!$B$4,"Parcial em atraso","Em atraso"),IF(F57-Premissas!$B$2&lt;=Premissas!$B$3,IF(G57&gt;Premissas!$B$4,"Parcial a vencer","A vencer"),IF(G57&gt;Premissas!$B$4,"Parcial em aberto","Em aberto")))))))</f>
        <v/>
      </c>
      <c r="J57" s="24">
        <f>IF(OR(A57="",F57="",H57="",Premissas!$B$2=""),"",IF(OR(NOT(ISNUMBER(F57)),NOT(ISNUMBER(H57)),NOT(ISNUMBER(Premissas!$B$2)),NOT(ISNUMBER(Premissas!$B$4))),"",IF(OR(H57&lt;=Premissas!$B$4,F57&gt;=Premissas!$B$2),"",Premissas!$B$2-F57)))</f>
        <v/>
      </c>
      <c r="K57" s="18" t="n"/>
      <c r="L57">
        <f>IF(Unidades!A57="","",Unidades!A57)</f>
        <v/>
      </c>
      <c r="M57">
        <f>IF(Premissas!D57="","",Premissas!D57)</f>
        <v/>
      </c>
    </row>
    <row r="58">
      <c r="A58" s="18" t="n"/>
      <c r="B58" s="19" t="n"/>
      <c r="C58" s="20" t="n"/>
      <c r="D58" s="18" t="n"/>
      <c r="E58" s="34" t="n"/>
      <c r="F58" s="19" t="n"/>
      <c r="G58" s="35">
        <f>IF(A58="","",IFERROR(SUMIFS(Recebimentos!$D$2:$D$301,Recebimentos!$B$2:$B$301,A58,Recebimentos!$C$2:$C$301,"&gt;=1",Recebimentos!$C$2:$C$301,"&lt;="&amp;Premissas!$B$2),0))</f>
        <v/>
      </c>
      <c r="H58" s="35">
        <f>IF(OR(A58="",E58="",G58=""),"",IF(OR(NOT(ISNUMBER(E58)),NOT(ISNUMBER(G58))),"",MAX(0,E58-G58)))</f>
        <v/>
      </c>
      <c r="I58" s="23">
        <f>IF(A58="","",IF(OR(B58="",C58="",D58="",E58="",F58="",Premissas!$B$2="",NOT(ISNUMBER(E58)),NOT(ISNUMBER(F58)),NOT(ISNUMBER(G58)),NOT(ISNUMBER(Premissas!$B$2)),NOT(ISNUMBER(Premissas!$B$3)),NOT(ISNUMBER(Premissas!$B$4))),"Revisar",IF(G58&gt;E58+Premissas!$B$4,"Pago a maior",IF(ABS(G58-E58)&lt;=Premissas!$B$4,"Quitada",IF(F58&lt;Premissas!$B$2,IF(G58&gt;Premissas!$B$4,"Parcial em atraso","Em atraso"),IF(F58-Premissas!$B$2&lt;=Premissas!$B$3,IF(G58&gt;Premissas!$B$4,"Parcial a vencer","A vencer"),IF(G58&gt;Premissas!$B$4,"Parcial em aberto","Em aberto")))))))</f>
        <v/>
      </c>
      <c r="J58" s="24">
        <f>IF(OR(A58="",F58="",H58="",Premissas!$B$2=""),"",IF(OR(NOT(ISNUMBER(F58)),NOT(ISNUMBER(H58)),NOT(ISNUMBER(Premissas!$B$2)),NOT(ISNUMBER(Premissas!$B$4))),"",IF(OR(H58&lt;=Premissas!$B$4,F58&gt;=Premissas!$B$2),"",Premissas!$B$2-F58)))</f>
        <v/>
      </c>
      <c r="K58" s="18" t="n"/>
      <c r="L58">
        <f>IF(Unidades!A58="","",Unidades!A58)</f>
        <v/>
      </c>
      <c r="M58">
        <f>IF(Premissas!D58="","",Premissas!D58)</f>
        <v/>
      </c>
    </row>
    <row r="59">
      <c r="A59" s="18" t="n"/>
      <c r="B59" s="19" t="n"/>
      <c r="C59" s="20" t="n"/>
      <c r="D59" s="18" t="n"/>
      <c r="E59" s="34" t="n"/>
      <c r="F59" s="19" t="n"/>
      <c r="G59" s="35">
        <f>IF(A59="","",IFERROR(SUMIFS(Recebimentos!$D$2:$D$301,Recebimentos!$B$2:$B$301,A59,Recebimentos!$C$2:$C$301,"&gt;=1",Recebimentos!$C$2:$C$301,"&lt;="&amp;Premissas!$B$2),0))</f>
        <v/>
      </c>
      <c r="H59" s="35">
        <f>IF(OR(A59="",E59="",G59=""),"",IF(OR(NOT(ISNUMBER(E59)),NOT(ISNUMBER(G59))),"",MAX(0,E59-G59)))</f>
        <v/>
      </c>
      <c r="I59" s="23">
        <f>IF(A59="","",IF(OR(B59="",C59="",D59="",E59="",F59="",Premissas!$B$2="",NOT(ISNUMBER(E59)),NOT(ISNUMBER(F59)),NOT(ISNUMBER(G59)),NOT(ISNUMBER(Premissas!$B$2)),NOT(ISNUMBER(Premissas!$B$3)),NOT(ISNUMBER(Premissas!$B$4))),"Revisar",IF(G59&gt;E59+Premissas!$B$4,"Pago a maior",IF(ABS(G59-E59)&lt;=Premissas!$B$4,"Quitada",IF(F59&lt;Premissas!$B$2,IF(G59&gt;Premissas!$B$4,"Parcial em atraso","Em atraso"),IF(F59-Premissas!$B$2&lt;=Premissas!$B$3,IF(G59&gt;Premissas!$B$4,"Parcial a vencer","A vencer"),IF(G59&gt;Premissas!$B$4,"Parcial em aberto","Em aberto")))))))</f>
        <v/>
      </c>
      <c r="J59" s="24">
        <f>IF(OR(A59="",F59="",H59="",Premissas!$B$2=""),"",IF(OR(NOT(ISNUMBER(F59)),NOT(ISNUMBER(H59)),NOT(ISNUMBER(Premissas!$B$2)),NOT(ISNUMBER(Premissas!$B$4))),"",IF(OR(H59&lt;=Premissas!$B$4,F59&gt;=Premissas!$B$2),"",Premissas!$B$2-F59)))</f>
        <v/>
      </c>
      <c r="K59" s="18" t="n"/>
      <c r="L59">
        <f>IF(Unidades!A59="","",Unidades!A59)</f>
        <v/>
      </c>
      <c r="M59">
        <f>IF(Premissas!D59="","",Premissas!D59)</f>
        <v/>
      </c>
    </row>
    <row r="60">
      <c r="A60" s="18" t="n"/>
      <c r="B60" s="19" t="n"/>
      <c r="C60" s="20" t="n"/>
      <c r="D60" s="18" t="n"/>
      <c r="E60" s="34" t="n"/>
      <c r="F60" s="19" t="n"/>
      <c r="G60" s="35">
        <f>IF(A60="","",IFERROR(SUMIFS(Recebimentos!$D$2:$D$301,Recebimentos!$B$2:$B$301,A60,Recebimentos!$C$2:$C$301,"&gt;=1",Recebimentos!$C$2:$C$301,"&lt;="&amp;Premissas!$B$2),0))</f>
        <v/>
      </c>
      <c r="H60" s="35">
        <f>IF(OR(A60="",E60="",G60=""),"",IF(OR(NOT(ISNUMBER(E60)),NOT(ISNUMBER(G60))),"",MAX(0,E60-G60)))</f>
        <v/>
      </c>
      <c r="I60" s="23">
        <f>IF(A60="","",IF(OR(B60="",C60="",D60="",E60="",F60="",Premissas!$B$2="",NOT(ISNUMBER(E60)),NOT(ISNUMBER(F60)),NOT(ISNUMBER(G60)),NOT(ISNUMBER(Premissas!$B$2)),NOT(ISNUMBER(Premissas!$B$3)),NOT(ISNUMBER(Premissas!$B$4))),"Revisar",IF(G60&gt;E60+Premissas!$B$4,"Pago a maior",IF(ABS(G60-E60)&lt;=Premissas!$B$4,"Quitada",IF(F60&lt;Premissas!$B$2,IF(G60&gt;Premissas!$B$4,"Parcial em atraso","Em atraso"),IF(F60-Premissas!$B$2&lt;=Premissas!$B$3,IF(G60&gt;Premissas!$B$4,"Parcial a vencer","A vencer"),IF(G60&gt;Premissas!$B$4,"Parcial em aberto","Em aberto")))))))</f>
        <v/>
      </c>
      <c r="J60" s="24">
        <f>IF(OR(A60="",F60="",H60="",Premissas!$B$2=""),"",IF(OR(NOT(ISNUMBER(F60)),NOT(ISNUMBER(H60)),NOT(ISNUMBER(Premissas!$B$2)),NOT(ISNUMBER(Premissas!$B$4))),"",IF(OR(H60&lt;=Premissas!$B$4,F60&gt;=Premissas!$B$2),"",Premissas!$B$2-F60)))</f>
        <v/>
      </c>
      <c r="K60" s="18" t="n"/>
      <c r="L60">
        <f>IF(Unidades!A60="","",Unidades!A60)</f>
        <v/>
      </c>
      <c r="M60">
        <f>IF(Premissas!D60="","",Premissas!D60)</f>
        <v/>
      </c>
    </row>
    <row r="61">
      <c r="A61" s="18" t="n"/>
      <c r="B61" s="19" t="n"/>
      <c r="C61" s="20" t="n"/>
      <c r="D61" s="18" t="n"/>
      <c r="E61" s="34" t="n"/>
      <c r="F61" s="19" t="n"/>
      <c r="G61" s="35">
        <f>IF(A61="","",IFERROR(SUMIFS(Recebimentos!$D$2:$D$301,Recebimentos!$B$2:$B$301,A61,Recebimentos!$C$2:$C$301,"&gt;=1",Recebimentos!$C$2:$C$301,"&lt;="&amp;Premissas!$B$2),0))</f>
        <v/>
      </c>
      <c r="H61" s="35">
        <f>IF(OR(A61="",E61="",G61=""),"",IF(OR(NOT(ISNUMBER(E61)),NOT(ISNUMBER(G61))),"",MAX(0,E61-G61)))</f>
        <v/>
      </c>
      <c r="I61" s="23">
        <f>IF(A61="","",IF(OR(B61="",C61="",D61="",E61="",F61="",Premissas!$B$2="",NOT(ISNUMBER(E61)),NOT(ISNUMBER(F61)),NOT(ISNUMBER(G61)),NOT(ISNUMBER(Premissas!$B$2)),NOT(ISNUMBER(Premissas!$B$3)),NOT(ISNUMBER(Premissas!$B$4))),"Revisar",IF(G61&gt;E61+Premissas!$B$4,"Pago a maior",IF(ABS(G61-E61)&lt;=Premissas!$B$4,"Quitada",IF(F61&lt;Premissas!$B$2,IF(G61&gt;Premissas!$B$4,"Parcial em atraso","Em atraso"),IF(F61-Premissas!$B$2&lt;=Premissas!$B$3,IF(G61&gt;Premissas!$B$4,"Parcial a vencer","A vencer"),IF(G61&gt;Premissas!$B$4,"Parcial em aberto","Em aberto")))))))</f>
        <v/>
      </c>
      <c r="J61" s="24">
        <f>IF(OR(A61="",F61="",H61="",Premissas!$B$2=""),"",IF(OR(NOT(ISNUMBER(F61)),NOT(ISNUMBER(H61)),NOT(ISNUMBER(Premissas!$B$2)),NOT(ISNUMBER(Premissas!$B$4))),"",IF(OR(H61&lt;=Premissas!$B$4,F61&gt;=Premissas!$B$2),"",Premissas!$B$2-F61)))</f>
        <v/>
      </c>
      <c r="K61" s="18" t="n"/>
      <c r="L61">
        <f>IF(Unidades!A61="","",Unidades!A61)</f>
        <v/>
      </c>
      <c r="M61">
        <f>IF(Premissas!D61="","",Premissas!D61)</f>
        <v/>
      </c>
    </row>
    <row r="62">
      <c r="A62" s="18" t="n"/>
      <c r="B62" s="19" t="n"/>
      <c r="C62" s="20" t="n"/>
      <c r="D62" s="18" t="n"/>
      <c r="E62" s="34" t="n"/>
      <c r="F62" s="19" t="n"/>
      <c r="G62" s="35">
        <f>IF(A62="","",IFERROR(SUMIFS(Recebimentos!$D$2:$D$301,Recebimentos!$B$2:$B$301,A62,Recebimentos!$C$2:$C$301,"&gt;=1",Recebimentos!$C$2:$C$301,"&lt;="&amp;Premissas!$B$2),0))</f>
        <v/>
      </c>
      <c r="H62" s="35">
        <f>IF(OR(A62="",E62="",G62=""),"",IF(OR(NOT(ISNUMBER(E62)),NOT(ISNUMBER(G62))),"",MAX(0,E62-G62)))</f>
        <v/>
      </c>
      <c r="I62" s="23">
        <f>IF(A62="","",IF(OR(B62="",C62="",D62="",E62="",F62="",Premissas!$B$2="",NOT(ISNUMBER(E62)),NOT(ISNUMBER(F62)),NOT(ISNUMBER(G62)),NOT(ISNUMBER(Premissas!$B$2)),NOT(ISNUMBER(Premissas!$B$3)),NOT(ISNUMBER(Premissas!$B$4))),"Revisar",IF(G62&gt;E62+Premissas!$B$4,"Pago a maior",IF(ABS(G62-E62)&lt;=Premissas!$B$4,"Quitada",IF(F62&lt;Premissas!$B$2,IF(G62&gt;Premissas!$B$4,"Parcial em atraso","Em atraso"),IF(F62-Premissas!$B$2&lt;=Premissas!$B$3,IF(G62&gt;Premissas!$B$4,"Parcial a vencer","A vencer"),IF(G62&gt;Premissas!$B$4,"Parcial em aberto","Em aberto")))))))</f>
        <v/>
      </c>
      <c r="J62" s="24">
        <f>IF(OR(A62="",F62="",H62="",Premissas!$B$2=""),"",IF(OR(NOT(ISNUMBER(F62)),NOT(ISNUMBER(H62)),NOT(ISNUMBER(Premissas!$B$2)),NOT(ISNUMBER(Premissas!$B$4))),"",IF(OR(H62&lt;=Premissas!$B$4,F62&gt;=Premissas!$B$2),"",Premissas!$B$2-F62)))</f>
        <v/>
      </c>
      <c r="K62" s="18" t="n"/>
      <c r="L62">
        <f>IF(Unidades!A62="","",Unidades!A62)</f>
        <v/>
      </c>
      <c r="M62">
        <f>IF(Premissas!D62="","",Premissas!D62)</f>
        <v/>
      </c>
    </row>
    <row r="63">
      <c r="A63" s="18" t="n"/>
      <c r="B63" s="19" t="n"/>
      <c r="C63" s="20" t="n"/>
      <c r="D63" s="18" t="n"/>
      <c r="E63" s="34" t="n"/>
      <c r="F63" s="19" t="n"/>
      <c r="G63" s="35">
        <f>IF(A63="","",IFERROR(SUMIFS(Recebimentos!$D$2:$D$301,Recebimentos!$B$2:$B$301,A63,Recebimentos!$C$2:$C$301,"&gt;=1",Recebimentos!$C$2:$C$301,"&lt;="&amp;Premissas!$B$2),0))</f>
        <v/>
      </c>
      <c r="H63" s="35">
        <f>IF(OR(A63="",E63="",G63=""),"",IF(OR(NOT(ISNUMBER(E63)),NOT(ISNUMBER(G63))),"",MAX(0,E63-G63)))</f>
        <v/>
      </c>
      <c r="I63" s="23">
        <f>IF(A63="","",IF(OR(B63="",C63="",D63="",E63="",F63="",Premissas!$B$2="",NOT(ISNUMBER(E63)),NOT(ISNUMBER(F63)),NOT(ISNUMBER(G63)),NOT(ISNUMBER(Premissas!$B$2)),NOT(ISNUMBER(Premissas!$B$3)),NOT(ISNUMBER(Premissas!$B$4))),"Revisar",IF(G63&gt;E63+Premissas!$B$4,"Pago a maior",IF(ABS(G63-E63)&lt;=Premissas!$B$4,"Quitada",IF(F63&lt;Premissas!$B$2,IF(G63&gt;Premissas!$B$4,"Parcial em atraso","Em atraso"),IF(F63-Premissas!$B$2&lt;=Premissas!$B$3,IF(G63&gt;Premissas!$B$4,"Parcial a vencer","A vencer"),IF(G63&gt;Premissas!$B$4,"Parcial em aberto","Em aberto")))))))</f>
        <v/>
      </c>
      <c r="J63" s="24">
        <f>IF(OR(A63="",F63="",H63="",Premissas!$B$2=""),"",IF(OR(NOT(ISNUMBER(F63)),NOT(ISNUMBER(H63)),NOT(ISNUMBER(Premissas!$B$2)),NOT(ISNUMBER(Premissas!$B$4))),"",IF(OR(H63&lt;=Premissas!$B$4,F63&gt;=Premissas!$B$2),"",Premissas!$B$2-F63)))</f>
        <v/>
      </c>
      <c r="K63" s="18" t="n"/>
      <c r="L63">
        <f>IF(Unidades!A63="","",Unidades!A63)</f>
        <v/>
      </c>
      <c r="M63">
        <f>IF(Premissas!D63="","",Premissas!D63)</f>
        <v/>
      </c>
    </row>
    <row r="64">
      <c r="A64" s="18" t="n"/>
      <c r="B64" s="19" t="n"/>
      <c r="C64" s="20" t="n"/>
      <c r="D64" s="18" t="n"/>
      <c r="E64" s="34" t="n"/>
      <c r="F64" s="19" t="n"/>
      <c r="G64" s="35">
        <f>IF(A64="","",IFERROR(SUMIFS(Recebimentos!$D$2:$D$301,Recebimentos!$B$2:$B$301,A64,Recebimentos!$C$2:$C$301,"&gt;=1",Recebimentos!$C$2:$C$301,"&lt;="&amp;Premissas!$B$2),0))</f>
        <v/>
      </c>
      <c r="H64" s="35">
        <f>IF(OR(A64="",E64="",G64=""),"",IF(OR(NOT(ISNUMBER(E64)),NOT(ISNUMBER(G64))),"",MAX(0,E64-G64)))</f>
        <v/>
      </c>
      <c r="I64" s="23">
        <f>IF(A64="","",IF(OR(B64="",C64="",D64="",E64="",F64="",Premissas!$B$2="",NOT(ISNUMBER(E64)),NOT(ISNUMBER(F64)),NOT(ISNUMBER(G64)),NOT(ISNUMBER(Premissas!$B$2)),NOT(ISNUMBER(Premissas!$B$3)),NOT(ISNUMBER(Premissas!$B$4))),"Revisar",IF(G64&gt;E64+Premissas!$B$4,"Pago a maior",IF(ABS(G64-E64)&lt;=Premissas!$B$4,"Quitada",IF(F64&lt;Premissas!$B$2,IF(G64&gt;Premissas!$B$4,"Parcial em atraso","Em atraso"),IF(F64-Premissas!$B$2&lt;=Premissas!$B$3,IF(G64&gt;Premissas!$B$4,"Parcial a vencer","A vencer"),IF(G64&gt;Premissas!$B$4,"Parcial em aberto","Em aberto")))))))</f>
        <v/>
      </c>
      <c r="J64" s="24">
        <f>IF(OR(A64="",F64="",H64="",Premissas!$B$2=""),"",IF(OR(NOT(ISNUMBER(F64)),NOT(ISNUMBER(H64)),NOT(ISNUMBER(Premissas!$B$2)),NOT(ISNUMBER(Premissas!$B$4))),"",IF(OR(H64&lt;=Premissas!$B$4,F64&gt;=Premissas!$B$2),"",Premissas!$B$2-F64)))</f>
        <v/>
      </c>
      <c r="K64" s="18" t="n"/>
      <c r="L64">
        <f>IF(Unidades!A64="","",Unidades!A64)</f>
        <v/>
      </c>
      <c r="M64">
        <f>IF(Premissas!D64="","",Premissas!D64)</f>
        <v/>
      </c>
    </row>
    <row r="65">
      <c r="A65" s="18" t="n"/>
      <c r="B65" s="19" t="n"/>
      <c r="C65" s="20" t="n"/>
      <c r="D65" s="18" t="n"/>
      <c r="E65" s="34" t="n"/>
      <c r="F65" s="19" t="n"/>
      <c r="G65" s="35">
        <f>IF(A65="","",IFERROR(SUMIFS(Recebimentos!$D$2:$D$301,Recebimentos!$B$2:$B$301,A65,Recebimentos!$C$2:$C$301,"&gt;=1",Recebimentos!$C$2:$C$301,"&lt;="&amp;Premissas!$B$2),0))</f>
        <v/>
      </c>
      <c r="H65" s="35">
        <f>IF(OR(A65="",E65="",G65=""),"",IF(OR(NOT(ISNUMBER(E65)),NOT(ISNUMBER(G65))),"",MAX(0,E65-G65)))</f>
        <v/>
      </c>
      <c r="I65" s="23">
        <f>IF(A65="","",IF(OR(B65="",C65="",D65="",E65="",F65="",Premissas!$B$2="",NOT(ISNUMBER(E65)),NOT(ISNUMBER(F65)),NOT(ISNUMBER(G65)),NOT(ISNUMBER(Premissas!$B$2)),NOT(ISNUMBER(Premissas!$B$3)),NOT(ISNUMBER(Premissas!$B$4))),"Revisar",IF(G65&gt;E65+Premissas!$B$4,"Pago a maior",IF(ABS(G65-E65)&lt;=Premissas!$B$4,"Quitada",IF(F65&lt;Premissas!$B$2,IF(G65&gt;Premissas!$B$4,"Parcial em atraso","Em atraso"),IF(F65-Premissas!$B$2&lt;=Premissas!$B$3,IF(G65&gt;Premissas!$B$4,"Parcial a vencer","A vencer"),IF(G65&gt;Premissas!$B$4,"Parcial em aberto","Em aberto")))))))</f>
        <v/>
      </c>
      <c r="J65" s="24">
        <f>IF(OR(A65="",F65="",H65="",Premissas!$B$2=""),"",IF(OR(NOT(ISNUMBER(F65)),NOT(ISNUMBER(H65)),NOT(ISNUMBER(Premissas!$B$2)),NOT(ISNUMBER(Premissas!$B$4))),"",IF(OR(H65&lt;=Premissas!$B$4,F65&gt;=Premissas!$B$2),"",Premissas!$B$2-F65)))</f>
        <v/>
      </c>
      <c r="K65" s="18" t="n"/>
      <c r="L65">
        <f>IF(Unidades!A65="","",Unidades!A65)</f>
        <v/>
      </c>
      <c r="M65">
        <f>IF(Premissas!D65="","",Premissas!D65)</f>
        <v/>
      </c>
    </row>
    <row r="66">
      <c r="A66" s="18" t="n"/>
      <c r="B66" s="19" t="n"/>
      <c r="C66" s="20" t="n"/>
      <c r="D66" s="18" t="n"/>
      <c r="E66" s="34" t="n"/>
      <c r="F66" s="19" t="n"/>
      <c r="G66" s="35">
        <f>IF(A66="","",IFERROR(SUMIFS(Recebimentos!$D$2:$D$301,Recebimentos!$B$2:$B$301,A66,Recebimentos!$C$2:$C$301,"&gt;=1",Recebimentos!$C$2:$C$301,"&lt;="&amp;Premissas!$B$2),0))</f>
        <v/>
      </c>
      <c r="H66" s="35">
        <f>IF(OR(A66="",E66="",G66=""),"",IF(OR(NOT(ISNUMBER(E66)),NOT(ISNUMBER(G66))),"",MAX(0,E66-G66)))</f>
        <v/>
      </c>
      <c r="I66" s="23">
        <f>IF(A66="","",IF(OR(B66="",C66="",D66="",E66="",F66="",Premissas!$B$2="",NOT(ISNUMBER(E66)),NOT(ISNUMBER(F66)),NOT(ISNUMBER(G66)),NOT(ISNUMBER(Premissas!$B$2)),NOT(ISNUMBER(Premissas!$B$3)),NOT(ISNUMBER(Premissas!$B$4))),"Revisar",IF(G66&gt;E66+Premissas!$B$4,"Pago a maior",IF(ABS(G66-E66)&lt;=Premissas!$B$4,"Quitada",IF(F66&lt;Premissas!$B$2,IF(G66&gt;Premissas!$B$4,"Parcial em atraso","Em atraso"),IF(F66-Premissas!$B$2&lt;=Premissas!$B$3,IF(G66&gt;Premissas!$B$4,"Parcial a vencer","A vencer"),IF(G66&gt;Premissas!$B$4,"Parcial em aberto","Em aberto")))))))</f>
        <v/>
      </c>
      <c r="J66" s="24">
        <f>IF(OR(A66="",F66="",H66="",Premissas!$B$2=""),"",IF(OR(NOT(ISNUMBER(F66)),NOT(ISNUMBER(H66)),NOT(ISNUMBER(Premissas!$B$2)),NOT(ISNUMBER(Premissas!$B$4))),"",IF(OR(H66&lt;=Premissas!$B$4,F66&gt;=Premissas!$B$2),"",Premissas!$B$2-F66)))</f>
        <v/>
      </c>
      <c r="K66" s="18" t="n"/>
      <c r="L66">
        <f>IF(Unidades!A66="","",Unidades!A66)</f>
        <v/>
      </c>
      <c r="M66">
        <f>IF(Premissas!D66="","",Premissas!D66)</f>
        <v/>
      </c>
    </row>
    <row r="67">
      <c r="A67" s="18" t="n"/>
      <c r="B67" s="19" t="n"/>
      <c r="C67" s="20" t="n"/>
      <c r="D67" s="18" t="n"/>
      <c r="E67" s="34" t="n"/>
      <c r="F67" s="19" t="n"/>
      <c r="G67" s="35">
        <f>IF(A67="","",IFERROR(SUMIFS(Recebimentos!$D$2:$D$301,Recebimentos!$B$2:$B$301,A67,Recebimentos!$C$2:$C$301,"&gt;=1",Recebimentos!$C$2:$C$301,"&lt;="&amp;Premissas!$B$2),0))</f>
        <v/>
      </c>
      <c r="H67" s="35">
        <f>IF(OR(A67="",E67="",G67=""),"",IF(OR(NOT(ISNUMBER(E67)),NOT(ISNUMBER(G67))),"",MAX(0,E67-G67)))</f>
        <v/>
      </c>
      <c r="I67" s="23">
        <f>IF(A67="","",IF(OR(B67="",C67="",D67="",E67="",F67="",Premissas!$B$2="",NOT(ISNUMBER(E67)),NOT(ISNUMBER(F67)),NOT(ISNUMBER(G67)),NOT(ISNUMBER(Premissas!$B$2)),NOT(ISNUMBER(Premissas!$B$3)),NOT(ISNUMBER(Premissas!$B$4))),"Revisar",IF(G67&gt;E67+Premissas!$B$4,"Pago a maior",IF(ABS(G67-E67)&lt;=Premissas!$B$4,"Quitada",IF(F67&lt;Premissas!$B$2,IF(G67&gt;Premissas!$B$4,"Parcial em atraso","Em atraso"),IF(F67-Premissas!$B$2&lt;=Premissas!$B$3,IF(G67&gt;Premissas!$B$4,"Parcial a vencer","A vencer"),IF(G67&gt;Premissas!$B$4,"Parcial em aberto","Em aberto")))))))</f>
        <v/>
      </c>
      <c r="J67" s="24">
        <f>IF(OR(A67="",F67="",H67="",Premissas!$B$2=""),"",IF(OR(NOT(ISNUMBER(F67)),NOT(ISNUMBER(H67)),NOT(ISNUMBER(Premissas!$B$2)),NOT(ISNUMBER(Premissas!$B$4))),"",IF(OR(H67&lt;=Premissas!$B$4,F67&gt;=Premissas!$B$2),"",Premissas!$B$2-F67)))</f>
        <v/>
      </c>
      <c r="K67" s="18" t="n"/>
      <c r="L67">
        <f>IF(Unidades!A67="","",Unidades!A67)</f>
        <v/>
      </c>
      <c r="M67">
        <f>IF(Premissas!D67="","",Premissas!D67)</f>
        <v/>
      </c>
    </row>
    <row r="68">
      <c r="A68" s="18" t="n"/>
      <c r="B68" s="19" t="n"/>
      <c r="C68" s="20" t="n"/>
      <c r="D68" s="18" t="n"/>
      <c r="E68" s="34" t="n"/>
      <c r="F68" s="19" t="n"/>
      <c r="G68" s="35">
        <f>IF(A68="","",IFERROR(SUMIFS(Recebimentos!$D$2:$D$301,Recebimentos!$B$2:$B$301,A68,Recebimentos!$C$2:$C$301,"&gt;=1",Recebimentos!$C$2:$C$301,"&lt;="&amp;Premissas!$B$2),0))</f>
        <v/>
      </c>
      <c r="H68" s="35">
        <f>IF(OR(A68="",E68="",G68=""),"",IF(OR(NOT(ISNUMBER(E68)),NOT(ISNUMBER(G68))),"",MAX(0,E68-G68)))</f>
        <v/>
      </c>
      <c r="I68" s="23">
        <f>IF(A68="","",IF(OR(B68="",C68="",D68="",E68="",F68="",Premissas!$B$2="",NOT(ISNUMBER(E68)),NOT(ISNUMBER(F68)),NOT(ISNUMBER(G68)),NOT(ISNUMBER(Premissas!$B$2)),NOT(ISNUMBER(Premissas!$B$3)),NOT(ISNUMBER(Premissas!$B$4))),"Revisar",IF(G68&gt;E68+Premissas!$B$4,"Pago a maior",IF(ABS(G68-E68)&lt;=Premissas!$B$4,"Quitada",IF(F68&lt;Premissas!$B$2,IF(G68&gt;Premissas!$B$4,"Parcial em atraso","Em atraso"),IF(F68-Premissas!$B$2&lt;=Premissas!$B$3,IF(G68&gt;Premissas!$B$4,"Parcial a vencer","A vencer"),IF(G68&gt;Premissas!$B$4,"Parcial em aberto","Em aberto")))))))</f>
        <v/>
      </c>
      <c r="J68" s="24">
        <f>IF(OR(A68="",F68="",H68="",Premissas!$B$2=""),"",IF(OR(NOT(ISNUMBER(F68)),NOT(ISNUMBER(H68)),NOT(ISNUMBER(Premissas!$B$2)),NOT(ISNUMBER(Premissas!$B$4))),"",IF(OR(H68&lt;=Premissas!$B$4,F68&gt;=Premissas!$B$2),"",Premissas!$B$2-F68)))</f>
        <v/>
      </c>
      <c r="K68" s="18" t="n"/>
      <c r="L68">
        <f>IF(Unidades!A68="","",Unidades!A68)</f>
        <v/>
      </c>
      <c r="M68">
        <f>IF(Premissas!D68="","",Premissas!D68)</f>
        <v/>
      </c>
    </row>
    <row r="69">
      <c r="A69" s="18" t="n"/>
      <c r="B69" s="19" t="n"/>
      <c r="C69" s="20" t="n"/>
      <c r="D69" s="18" t="n"/>
      <c r="E69" s="34" t="n"/>
      <c r="F69" s="19" t="n"/>
      <c r="G69" s="35">
        <f>IF(A69="","",IFERROR(SUMIFS(Recebimentos!$D$2:$D$301,Recebimentos!$B$2:$B$301,A69,Recebimentos!$C$2:$C$301,"&gt;=1",Recebimentos!$C$2:$C$301,"&lt;="&amp;Premissas!$B$2),0))</f>
        <v/>
      </c>
      <c r="H69" s="35">
        <f>IF(OR(A69="",E69="",G69=""),"",IF(OR(NOT(ISNUMBER(E69)),NOT(ISNUMBER(G69))),"",MAX(0,E69-G69)))</f>
        <v/>
      </c>
      <c r="I69" s="23">
        <f>IF(A69="","",IF(OR(B69="",C69="",D69="",E69="",F69="",Premissas!$B$2="",NOT(ISNUMBER(E69)),NOT(ISNUMBER(F69)),NOT(ISNUMBER(G69)),NOT(ISNUMBER(Premissas!$B$2)),NOT(ISNUMBER(Premissas!$B$3)),NOT(ISNUMBER(Premissas!$B$4))),"Revisar",IF(G69&gt;E69+Premissas!$B$4,"Pago a maior",IF(ABS(G69-E69)&lt;=Premissas!$B$4,"Quitada",IF(F69&lt;Premissas!$B$2,IF(G69&gt;Premissas!$B$4,"Parcial em atraso","Em atraso"),IF(F69-Premissas!$B$2&lt;=Premissas!$B$3,IF(G69&gt;Premissas!$B$4,"Parcial a vencer","A vencer"),IF(G69&gt;Premissas!$B$4,"Parcial em aberto","Em aberto")))))))</f>
        <v/>
      </c>
      <c r="J69" s="24">
        <f>IF(OR(A69="",F69="",H69="",Premissas!$B$2=""),"",IF(OR(NOT(ISNUMBER(F69)),NOT(ISNUMBER(H69)),NOT(ISNUMBER(Premissas!$B$2)),NOT(ISNUMBER(Premissas!$B$4))),"",IF(OR(H69&lt;=Premissas!$B$4,F69&gt;=Premissas!$B$2),"",Premissas!$B$2-F69)))</f>
        <v/>
      </c>
      <c r="K69" s="18" t="n"/>
      <c r="L69">
        <f>IF(Unidades!A69="","",Unidades!A69)</f>
        <v/>
      </c>
      <c r="M69">
        <f>IF(Premissas!D69="","",Premissas!D69)</f>
        <v/>
      </c>
    </row>
    <row r="70">
      <c r="A70" s="18" t="n"/>
      <c r="B70" s="19" t="n"/>
      <c r="C70" s="20" t="n"/>
      <c r="D70" s="18" t="n"/>
      <c r="E70" s="34" t="n"/>
      <c r="F70" s="19" t="n"/>
      <c r="G70" s="35">
        <f>IF(A70="","",IFERROR(SUMIFS(Recebimentos!$D$2:$D$301,Recebimentos!$B$2:$B$301,A70,Recebimentos!$C$2:$C$301,"&gt;=1",Recebimentos!$C$2:$C$301,"&lt;="&amp;Premissas!$B$2),0))</f>
        <v/>
      </c>
      <c r="H70" s="35">
        <f>IF(OR(A70="",E70="",G70=""),"",IF(OR(NOT(ISNUMBER(E70)),NOT(ISNUMBER(G70))),"",MAX(0,E70-G70)))</f>
        <v/>
      </c>
      <c r="I70" s="23">
        <f>IF(A70="","",IF(OR(B70="",C70="",D70="",E70="",F70="",Premissas!$B$2="",NOT(ISNUMBER(E70)),NOT(ISNUMBER(F70)),NOT(ISNUMBER(G70)),NOT(ISNUMBER(Premissas!$B$2)),NOT(ISNUMBER(Premissas!$B$3)),NOT(ISNUMBER(Premissas!$B$4))),"Revisar",IF(G70&gt;E70+Premissas!$B$4,"Pago a maior",IF(ABS(G70-E70)&lt;=Premissas!$B$4,"Quitada",IF(F70&lt;Premissas!$B$2,IF(G70&gt;Premissas!$B$4,"Parcial em atraso","Em atraso"),IF(F70-Premissas!$B$2&lt;=Premissas!$B$3,IF(G70&gt;Premissas!$B$4,"Parcial a vencer","A vencer"),IF(G70&gt;Premissas!$B$4,"Parcial em aberto","Em aberto")))))))</f>
        <v/>
      </c>
      <c r="J70" s="24">
        <f>IF(OR(A70="",F70="",H70="",Premissas!$B$2=""),"",IF(OR(NOT(ISNUMBER(F70)),NOT(ISNUMBER(H70)),NOT(ISNUMBER(Premissas!$B$2)),NOT(ISNUMBER(Premissas!$B$4))),"",IF(OR(H70&lt;=Premissas!$B$4,F70&gt;=Premissas!$B$2),"",Premissas!$B$2-F70)))</f>
        <v/>
      </c>
      <c r="K70" s="18" t="n"/>
      <c r="L70">
        <f>IF(Unidades!A70="","",Unidades!A70)</f>
        <v/>
      </c>
      <c r="M70">
        <f>IF(Premissas!D70="","",Premissas!D70)</f>
        <v/>
      </c>
    </row>
    <row r="71">
      <c r="A71" s="18" t="n"/>
      <c r="B71" s="19" t="n"/>
      <c r="C71" s="20" t="n"/>
      <c r="D71" s="18" t="n"/>
      <c r="E71" s="34" t="n"/>
      <c r="F71" s="19" t="n"/>
      <c r="G71" s="35">
        <f>IF(A71="","",IFERROR(SUMIFS(Recebimentos!$D$2:$D$301,Recebimentos!$B$2:$B$301,A71,Recebimentos!$C$2:$C$301,"&gt;=1",Recebimentos!$C$2:$C$301,"&lt;="&amp;Premissas!$B$2),0))</f>
        <v/>
      </c>
      <c r="H71" s="35">
        <f>IF(OR(A71="",E71="",G71=""),"",IF(OR(NOT(ISNUMBER(E71)),NOT(ISNUMBER(G71))),"",MAX(0,E71-G71)))</f>
        <v/>
      </c>
      <c r="I71" s="23">
        <f>IF(A71="","",IF(OR(B71="",C71="",D71="",E71="",F71="",Premissas!$B$2="",NOT(ISNUMBER(E71)),NOT(ISNUMBER(F71)),NOT(ISNUMBER(G71)),NOT(ISNUMBER(Premissas!$B$2)),NOT(ISNUMBER(Premissas!$B$3)),NOT(ISNUMBER(Premissas!$B$4))),"Revisar",IF(G71&gt;E71+Premissas!$B$4,"Pago a maior",IF(ABS(G71-E71)&lt;=Premissas!$B$4,"Quitada",IF(F71&lt;Premissas!$B$2,IF(G71&gt;Premissas!$B$4,"Parcial em atraso","Em atraso"),IF(F71-Premissas!$B$2&lt;=Premissas!$B$3,IF(G71&gt;Premissas!$B$4,"Parcial a vencer","A vencer"),IF(G71&gt;Premissas!$B$4,"Parcial em aberto","Em aberto")))))))</f>
        <v/>
      </c>
      <c r="J71" s="24">
        <f>IF(OR(A71="",F71="",H71="",Premissas!$B$2=""),"",IF(OR(NOT(ISNUMBER(F71)),NOT(ISNUMBER(H71)),NOT(ISNUMBER(Premissas!$B$2)),NOT(ISNUMBER(Premissas!$B$4))),"",IF(OR(H71&lt;=Premissas!$B$4,F71&gt;=Premissas!$B$2),"",Premissas!$B$2-F71)))</f>
        <v/>
      </c>
      <c r="K71" s="18" t="n"/>
      <c r="L71">
        <f>IF(Unidades!A71="","",Unidades!A71)</f>
        <v/>
      </c>
      <c r="M71">
        <f>IF(Premissas!D71="","",Premissas!D71)</f>
        <v/>
      </c>
    </row>
    <row r="72">
      <c r="A72" s="18" t="n"/>
      <c r="B72" s="19" t="n"/>
      <c r="C72" s="20" t="n"/>
      <c r="D72" s="18" t="n"/>
      <c r="E72" s="34" t="n"/>
      <c r="F72" s="19" t="n"/>
      <c r="G72" s="35">
        <f>IF(A72="","",IFERROR(SUMIFS(Recebimentos!$D$2:$D$301,Recebimentos!$B$2:$B$301,A72,Recebimentos!$C$2:$C$301,"&gt;=1",Recebimentos!$C$2:$C$301,"&lt;="&amp;Premissas!$B$2),0))</f>
        <v/>
      </c>
      <c r="H72" s="35">
        <f>IF(OR(A72="",E72="",G72=""),"",IF(OR(NOT(ISNUMBER(E72)),NOT(ISNUMBER(G72))),"",MAX(0,E72-G72)))</f>
        <v/>
      </c>
      <c r="I72" s="23">
        <f>IF(A72="","",IF(OR(B72="",C72="",D72="",E72="",F72="",Premissas!$B$2="",NOT(ISNUMBER(E72)),NOT(ISNUMBER(F72)),NOT(ISNUMBER(G72)),NOT(ISNUMBER(Premissas!$B$2)),NOT(ISNUMBER(Premissas!$B$3)),NOT(ISNUMBER(Premissas!$B$4))),"Revisar",IF(G72&gt;E72+Premissas!$B$4,"Pago a maior",IF(ABS(G72-E72)&lt;=Premissas!$B$4,"Quitada",IF(F72&lt;Premissas!$B$2,IF(G72&gt;Premissas!$B$4,"Parcial em atraso","Em atraso"),IF(F72-Premissas!$B$2&lt;=Premissas!$B$3,IF(G72&gt;Premissas!$B$4,"Parcial a vencer","A vencer"),IF(G72&gt;Premissas!$B$4,"Parcial em aberto","Em aberto")))))))</f>
        <v/>
      </c>
      <c r="J72" s="24">
        <f>IF(OR(A72="",F72="",H72="",Premissas!$B$2=""),"",IF(OR(NOT(ISNUMBER(F72)),NOT(ISNUMBER(H72)),NOT(ISNUMBER(Premissas!$B$2)),NOT(ISNUMBER(Premissas!$B$4))),"",IF(OR(H72&lt;=Premissas!$B$4,F72&gt;=Premissas!$B$2),"",Premissas!$B$2-F72)))</f>
        <v/>
      </c>
      <c r="K72" s="18" t="n"/>
      <c r="L72">
        <f>IF(Unidades!A72="","",Unidades!A72)</f>
        <v/>
      </c>
      <c r="M72">
        <f>IF(Premissas!D72="","",Premissas!D72)</f>
        <v/>
      </c>
    </row>
    <row r="73">
      <c r="A73" s="18" t="n"/>
      <c r="B73" s="19" t="n"/>
      <c r="C73" s="20" t="n"/>
      <c r="D73" s="18" t="n"/>
      <c r="E73" s="34" t="n"/>
      <c r="F73" s="19" t="n"/>
      <c r="G73" s="35">
        <f>IF(A73="","",IFERROR(SUMIFS(Recebimentos!$D$2:$D$301,Recebimentos!$B$2:$B$301,A73,Recebimentos!$C$2:$C$301,"&gt;=1",Recebimentos!$C$2:$C$301,"&lt;="&amp;Premissas!$B$2),0))</f>
        <v/>
      </c>
      <c r="H73" s="35">
        <f>IF(OR(A73="",E73="",G73=""),"",IF(OR(NOT(ISNUMBER(E73)),NOT(ISNUMBER(G73))),"",MAX(0,E73-G73)))</f>
        <v/>
      </c>
      <c r="I73" s="23">
        <f>IF(A73="","",IF(OR(B73="",C73="",D73="",E73="",F73="",Premissas!$B$2="",NOT(ISNUMBER(E73)),NOT(ISNUMBER(F73)),NOT(ISNUMBER(G73)),NOT(ISNUMBER(Premissas!$B$2)),NOT(ISNUMBER(Premissas!$B$3)),NOT(ISNUMBER(Premissas!$B$4))),"Revisar",IF(G73&gt;E73+Premissas!$B$4,"Pago a maior",IF(ABS(G73-E73)&lt;=Premissas!$B$4,"Quitada",IF(F73&lt;Premissas!$B$2,IF(G73&gt;Premissas!$B$4,"Parcial em atraso","Em atraso"),IF(F73-Premissas!$B$2&lt;=Premissas!$B$3,IF(G73&gt;Premissas!$B$4,"Parcial a vencer","A vencer"),IF(G73&gt;Premissas!$B$4,"Parcial em aberto","Em aberto")))))))</f>
        <v/>
      </c>
      <c r="J73" s="24">
        <f>IF(OR(A73="",F73="",H73="",Premissas!$B$2=""),"",IF(OR(NOT(ISNUMBER(F73)),NOT(ISNUMBER(H73)),NOT(ISNUMBER(Premissas!$B$2)),NOT(ISNUMBER(Premissas!$B$4))),"",IF(OR(H73&lt;=Premissas!$B$4,F73&gt;=Premissas!$B$2),"",Premissas!$B$2-F73)))</f>
        <v/>
      </c>
      <c r="K73" s="18" t="n"/>
      <c r="L73">
        <f>IF(Unidades!A73="","",Unidades!A73)</f>
        <v/>
      </c>
      <c r="M73">
        <f>IF(Premissas!D73="","",Premissas!D73)</f>
        <v/>
      </c>
    </row>
    <row r="74">
      <c r="A74" s="18" t="n"/>
      <c r="B74" s="19" t="n"/>
      <c r="C74" s="20" t="n"/>
      <c r="D74" s="18" t="n"/>
      <c r="E74" s="34" t="n"/>
      <c r="F74" s="19" t="n"/>
      <c r="G74" s="35">
        <f>IF(A74="","",IFERROR(SUMIFS(Recebimentos!$D$2:$D$301,Recebimentos!$B$2:$B$301,A74,Recebimentos!$C$2:$C$301,"&gt;=1",Recebimentos!$C$2:$C$301,"&lt;="&amp;Premissas!$B$2),0))</f>
        <v/>
      </c>
      <c r="H74" s="35">
        <f>IF(OR(A74="",E74="",G74=""),"",IF(OR(NOT(ISNUMBER(E74)),NOT(ISNUMBER(G74))),"",MAX(0,E74-G74)))</f>
        <v/>
      </c>
      <c r="I74" s="23">
        <f>IF(A74="","",IF(OR(B74="",C74="",D74="",E74="",F74="",Premissas!$B$2="",NOT(ISNUMBER(E74)),NOT(ISNUMBER(F74)),NOT(ISNUMBER(G74)),NOT(ISNUMBER(Premissas!$B$2)),NOT(ISNUMBER(Premissas!$B$3)),NOT(ISNUMBER(Premissas!$B$4))),"Revisar",IF(G74&gt;E74+Premissas!$B$4,"Pago a maior",IF(ABS(G74-E74)&lt;=Premissas!$B$4,"Quitada",IF(F74&lt;Premissas!$B$2,IF(G74&gt;Premissas!$B$4,"Parcial em atraso","Em atraso"),IF(F74-Premissas!$B$2&lt;=Premissas!$B$3,IF(G74&gt;Premissas!$B$4,"Parcial a vencer","A vencer"),IF(G74&gt;Premissas!$B$4,"Parcial em aberto","Em aberto")))))))</f>
        <v/>
      </c>
      <c r="J74" s="24">
        <f>IF(OR(A74="",F74="",H74="",Premissas!$B$2=""),"",IF(OR(NOT(ISNUMBER(F74)),NOT(ISNUMBER(H74)),NOT(ISNUMBER(Premissas!$B$2)),NOT(ISNUMBER(Premissas!$B$4))),"",IF(OR(H74&lt;=Premissas!$B$4,F74&gt;=Premissas!$B$2),"",Premissas!$B$2-F74)))</f>
        <v/>
      </c>
      <c r="K74" s="18" t="n"/>
      <c r="L74">
        <f>IF(Unidades!A74="","",Unidades!A74)</f>
        <v/>
      </c>
      <c r="M74">
        <f>IF(Premissas!D74="","",Premissas!D74)</f>
        <v/>
      </c>
    </row>
    <row r="75">
      <c r="A75" s="18" t="n"/>
      <c r="B75" s="19" t="n"/>
      <c r="C75" s="20" t="n"/>
      <c r="D75" s="18" t="n"/>
      <c r="E75" s="34" t="n"/>
      <c r="F75" s="19" t="n"/>
      <c r="G75" s="35">
        <f>IF(A75="","",IFERROR(SUMIFS(Recebimentos!$D$2:$D$301,Recebimentos!$B$2:$B$301,A75,Recebimentos!$C$2:$C$301,"&gt;=1",Recebimentos!$C$2:$C$301,"&lt;="&amp;Premissas!$B$2),0))</f>
        <v/>
      </c>
      <c r="H75" s="35">
        <f>IF(OR(A75="",E75="",G75=""),"",IF(OR(NOT(ISNUMBER(E75)),NOT(ISNUMBER(G75))),"",MAX(0,E75-G75)))</f>
        <v/>
      </c>
      <c r="I75" s="23">
        <f>IF(A75="","",IF(OR(B75="",C75="",D75="",E75="",F75="",Premissas!$B$2="",NOT(ISNUMBER(E75)),NOT(ISNUMBER(F75)),NOT(ISNUMBER(G75)),NOT(ISNUMBER(Premissas!$B$2)),NOT(ISNUMBER(Premissas!$B$3)),NOT(ISNUMBER(Premissas!$B$4))),"Revisar",IF(G75&gt;E75+Premissas!$B$4,"Pago a maior",IF(ABS(G75-E75)&lt;=Premissas!$B$4,"Quitada",IF(F75&lt;Premissas!$B$2,IF(G75&gt;Premissas!$B$4,"Parcial em atraso","Em atraso"),IF(F75-Premissas!$B$2&lt;=Premissas!$B$3,IF(G75&gt;Premissas!$B$4,"Parcial a vencer","A vencer"),IF(G75&gt;Premissas!$B$4,"Parcial em aberto","Em aberto")))))))</f>
        <v/>
      </c>
      <c r="J75" s="24">
        <f>IF(OR(A75="",F75="",H75="",Premissas!$B$2=""),"",IF(OR(NOT(ISNUMBER(F75)),NOT(ISNUMBER(H75)),NOT(ISNUMBER(Premissas!$B$2)),NOT(ISNUMBER(Premissas!$B$4))),"",IF(OR(H75&lt;=Premissas!$B$4,F75&gt;=Premissas!$B$2),"",Premissas!$B$2-F75)))</f>
        <v/>
      </c>
      <c r="K75" s="18" t="n"/>
      <c r="L75">
        <f>IF(Unidades!A75="","",Unidades!A75)</f>
        <v/>
      </c>
      <c r="M75">
        <f>IF(Premissas!D75="","",Premissas!D75)</f>
        <v/>
      </c>
    </row>
    <row r="76">
      <c r="A76" s="18" t="n"/>
      <c r="B76" s="19" t="n"/>
      <c r="C76" s="20" t="n"/>
      <c r="D76" s="18" t="n"/>
      <c r="E76" s="34" t="n"/>
      <c r="F76" s="19" t="n"/>
      <c r="G76" s="35">
        <f>IF(A76="","",IFERROR(SUMIFS(Recebimentos!$D$2:$D$301,Recebimentos!$B$2:$B$301,A76,Recebimentos!$C$2:$C$301,"&gt;=1",Recebimentos!$C$2:$C$301,"&lt;="&amp;Premissas!$B$2),0))</f>
        <v/>
      </c>
      <c r="H76" s="35">
        <f>IF(OR(A76="",E76="",G76=""),"",IF(OR(NOT(ISNUMBER(E76)),NOT(ISNUMBER(G76))),"",MAX(0,E76-G76)))</f>
        <v/>
      </c>
      <c r="I76" s="23">
        <f>IF(A76="","",IF(OR(B76="",C76="",D76="",E76="",F76="",Premissas!$B$2="",NOT(ISNUMBER(E76)),NOT(ISNUMBER(F76)),NOT(ISNUMBER(G76)),NOT(ISNUMBER(Premissas!$B$2)),NOT(ISNUMBER(Premissas!$B$3)),NOT(ISNUMBER(Premissas!$B$4))),"Revisar",IF(G76&gt;E76+Premissas!$B$4,"Pago a maior",IF(ABS(G76-E76)&lt;=Premissas!$B$4,"Quitada",IF(F76&lt;Premissas!$B$2,IF(G76&gt;Premissas!$B$4,"Parcial em atraso","Em atraso"),IF(F76-Premissas!$B$2&lt;=Premissas!$B$3,IF(G76&gt;Premissas!$B$4,"Parcial a vencer","A vencer"),IF(G76&gt;Premissas!$B$4,"Parcial em aberto","Em aberto")))))))</f>
        <v/>
      </c>
      <c r="J76" s="24">
        <f>IF(OR(A76="",F76="",H76="",Premissas!$B$2=""),"",IF(OR(NOT(ISNUMBER(F76)),NOT(ISNUMBER(H76)),NOT(ISNUMBER(Premissas!$B$2)),NOT(ISNUMBER(Premissas!$B$4))),"",IF(OR(H76&lt;=Premissas!$B$4,F76&gt;=Premissas!$B$2),"",Premissas!$B$2-F76)))</f>
        <v/>
      </c>
      <c r="K76" s="18" t="n"/>
      <c r="L76">
        <f>IF(Unidades!A76="","",Unidades!A76)</f>
        <v/>
      </c>
      <c r="M76">
        <f>IF(Premissas!D76="","",Premissas!D76)</f>
        <v/>
      </c>
    </row>
    <row r="77">
      <c r="A77" s="18" t="n"/>
      <c r="B77" s="19" t="n"/>
      <c r="C77" s="20" t="n"/>
      <c r="D77" s="18" t="n"/>
      <c r="E77" s="34" t="n"/>
      <c r="F77" s="19" t="n"/>
      <c r="G77" s="35">
        <f>IF(A77="","",IFERROR(SUMIFS(Recebimentos!$D$2:$D$301,Recebimentos!$B$2:$B$301,A77,Recebimentos!$C$2:$C$301,"&gt;=1",Recebimentos!$C$2:$C$301,"&lt;="&amp;Premissas!$B$2),0))</f>
        <v/>
      </c>
      <c r="H77" s="35">
        <f>IF(OR(A77="",E77="",G77=""),"",IF(OR(NOT(ISNUMBER(E77)),NOT(ISNUMBER(G77))),"",MAX(0,E77-G77)))</f>
        <v/>
      </c>
      <c r="I77" s="23">
        <f>IF(A77="","",IF(OR(B77="",C77="",D77="",E77="",F77="",Premissas!$B$2="",NOT(ISNUMBER(E77)),NOT(ISNUMBER(F77)),NOT(ISNUMBER(G77)),NOT(ISNUMBER(Premissas!$B$2)),NOT(ISNUMBER(Premissas!$B$3)),NOT(ISNUMBER(Premissas!$B$4))),"Revisar",IF(G77&gt;E77+Premissas!$B$4,"Pago a maior",IF(ABS(G77-E77)&lt;=Premissas!$B$4,"Quitada",IF(F77&lt;Premissas!$B$2,IF(G77&gt;Premissas!$B$4,"Parcial em atraso","Em atraso"),IF(F77-Premissas!$B$2&lt;=Premissas!$B$3,IF(G77&gt;Premissas!$B$4,"Parcial a vencer","A vencer"),IF(G77&gt;Premissas!$B$4,"Parcial em aberto","Em aberto")))))))</f>
        <v/>
      </c>
      <c r="J77" s="24">
        <f>IF(OR(A77="",F77="",H77="",Premissas!$B$2=""),"",IF(OR(NOT(ISNUMBER(F77)),NOT(ISNUMBER(H77)),NOT(ISNUMBER(Premissas!$B$2)),NOT(ISNUMBER(Premissas!$B$4))),"",IF(OR(H77&lt;=Premissas!$B$4,F77&gt;=Premissas!$B$2),"",Premissas!$B$2-F77)))</f>
        <v/>
      </c>
      <c r="K77" s="18" t="n"/>
      <c r="L77">
        <f>IF(Unidades!A77="","",Unidades!A77)</f>
        <v/>
      </c>
      <c r="M77">
        <f>IF(Premissas!D77="","",Premissas!D77)</f>
        <v/>
      </c>
    </row>
    <row r="78">
      <c r="A78" s="18" t="n"/>
      <c r="B78" s="19" t="n"/>
      <c r="C78" s="20" t="n"/>
      <c r="D78" s="18" t="n"/>
      <c r="E78" s="34" t="n"/>
      <c r="F78" s="19" t="n"/>
      <c r="G78" s="35">
        <f>IF(A78="","",IFERROR(SUMIFS(Recebimentos!$D$2:$D$301,Recebimentos!$B$2:$B$301,A78,Recebimentos!$C$2:$C$301,"&gt;=1",Recebimentos!$C$2:$C$301,"&lt;="&amp;Premissas!$B$2),0))</f>
        <v/>
      </c>
      <c r="H78" s="35">
        <f>IF(OR(A78="",E78="",G78=""),"",IF(OR(NOT(ISNUMBER(E78)),NOT(ISNUMBER(G78))),"",MAX(0,E78-G78)))</f>
        <v/>
      </c>
      <c r="I78" s="23">
        <f>IF(A78="","",IF(OR(B78="",C78="",D78="",E78="",F78="",Premissas!$B$2="",NOT(ISNUMBER(E78)),NOT(ISNUMBER(F78)),NOT(ISNUMBER(G78)),NOT(ISNUMBER(Premissas!$B$2)),NOT(ISNUMBER(Premissas!$B$3)),NOT(ISNUMBER(Premissas!$B$4))),"Revisar",IF(G78&gt;E78+Premissas!$B$4,"Pago a maior",IF(ABS(G78-E78)&lt;=Premissas!$B$4,"Quitada",IF(F78&lt;Premissas!$B$2,IF(G78&gt;Premissas!$B$4,"Parcial em atraso","Em atraso"),IF(F78-Premissas!$B$2&lt;=Premissas!$B$3,IF(G78&gt;Premissas!$B$4,"Parcial a vencer","A vencer"),IF(G78&gt;Premissas!$B$4,"Parcial em aberto","Em aberto")))))))</f>
        <v/>
      </c>
      <c r="J78" s="24">
        <f>IF(OR(A78="",F78="",H78="",Premissas!$B$2=""),"",IF(OR(NOT(ISNUMBER(F78)),NOT(ISNUMBER(H78)),NOT(ISNUMBER(Premissas!$B$2)),NOT(ISNUMBER(Premissas!$B$4))),"",IF(OR(H78&lt;=Premissas!$B$4,F78&gt;=Premissas!$B$2),"",Premissas!$B$2-F78)))</f>
        <v/>
      </c>
      <c r="K78" s="18" t="n"/>
      <c r="L78">
        <f>IF(Unidades!A78="","",Unidades!A78)</f>
        <v/>
      </c>
      <c r="M78">
        <f>IF(Premissas!D78="","",Premissas!D78)</f>
        <v/>
      </c>
    </row>
    <row r="79">
      <c r="A79" s="18" t="n"/>
      <c r="B79" s="19" t="n"/>
      <c r="C79" s="20" t="n"/>
      <c r="D79" s="18" t="n"/>
      <c r="E79" s="34" t="n"/>
      <c r="F79" s="19" t="n"/>
      <c r="G79" s="35">
        <f>IF(A79="","",IFERROR(SUMIFS(Recebimentos!$D$2:$D$301,Recebimentos!$B$2:$B$301,A79,Recebimentos!$C$2:$C$301,"&gt;=1",Recebimentos!$C$2:$C$301,"&lt;="&amp;Premissas!$B$2),0))</f>
        <v/>
      </c>
      <c r="H79" s="35">
        <f>IF(OR(A79="",E79="",G79=""),"",IF(OR(NOT(ISNUMBER(E79)),NOT(ISNUMBER(G79))),"",MAX(0,E79-G79)))</f>
        <v/>
      </c>
      <c r="I79" s="23">
        <f>IF(A79="","",IF(OR(B79="",C79="",D79="",E79="",F79="",Premissas!$B$2="",NOT(ISNUMBER(E79)),NOT(ISNUMBER(F79)),NOT(ISNUMBER(G79)),NOT(ISNUMBER(Premissas!$B$2)),NOT(ISNUMBER(Premissas!$B$3)),NOT(ISNUMBER(Premissas!$B$4))),"Revisar",IF(G79&gt;E79+Premissas!$B$4,"Pago a maior",IF(ABS(G79-E79)&lt;=Premissas!$B$4,"Quitada",IF(F79&lt;Premissas!$B$2,IF(G79&gt;Premissas!$B$4,"Parcial em atraso","Em atraso"),IF(F79-Premissas!$B$2&lt;=Premissas!$B$3,IF(G79&gt;Premissas!$B$4,"Parcial a vencer","A vencer"),IF(G79&gt;Premissas!$B$4,"Parcial em aberto","Em aberto")))))))</f>
        <v/>
      </c>
      <c r="J79" s="24">
        <f>IF(OR(A79="",F79="",H79="",Premissas!$B$2=""),"",IF(OR(NOT(ISNUMBER(F79)),NOT(ISNUMBER(H79)),NOT(ISNUMBER(Premissas!$B$2)),NOT(ISNUMBER(Premissas!$B$4))),"",IF(OR(H79&lt;=Premissas!$B$4,F79&gt;=Premissas!$B$2),"",Premissas!$B$2-F79)))</f>
        <v/>
      </c>
      <c r="K79" s="18" t="n"/>
      <c r="L79">
        <f>IF(Unidades!A79="","",Unidades!A79)</f>
        <v/>
      </c>
      <c r="M79">
        <f>IF(Premissas!D79="","",Premissas!D79)</f>
        <v/>
      </c>
    </row>
    <row r="80">
      <c r="A80" s="18" t="n"/>
      <c r="B80" s="19" t="n"/>
      <c r="C80" s="20" t="n"/>
      <c r="D80" s="18" t="n"/>
      <c r="E80" s="34" t="n"/>
      <c r="F80" s="19" t="n"/>
      <c r="G80" s="35">
        <f>IF(A80="","",IFERROR(SUMIFS(Recebimentos!$D$2:$D$301,Recebimentos!$B$2:$B$301,A80,Recebimentos!$C$2:$C$301,"&gt;=1",Recebimentos!$C$2:$C$301,"&lt;="&amp;Premissas!$B$2),0))</f>
        <v/>
      </c>
      <c r="H80" s="35">
        <f>IF(OR(A80="",E80="",G80=""),"",IF(OR(NOT(ISNUMBER(E80)),NOT(ISNUMBER(G80))),"",MAX(0,E80-G80)))</f>
        <v/>
      </c>
      <c r="I80" s="23">
        <f>IF(A80="","",IF(OR(B80="",C80="",D80="",E80="",F80="",Premissas!$B$2="",NOT(ISNUMBER(E80)),NOT(ISNUMBER(F80)),NOT(ISNUMBER(G80)),NOT(ISNUMBER(Premissas!$B$2)),NOT(ISNUMBER(Premissas!$B$3)),NOT(ISNUMBER(Premissas!$B$4))),"Revisar",IF(G80&gt;E80+Premissas!$B$4,"Pago a maior",IF(ABS(G80-E80)&lt;=Premissas!$B$4,"Quitada",IF(F80&lt;Premissas!$B$2,IF(G80&gt;Premissas!$B$4,"Parcial em atraso","Em atraso"),IF(F80-Premissas!$B$2&lt;=Premissas!$B$3,IF(G80&gt;Premissas!$B$4,"Parcial a vencer","A vencer"),IF(G80&gt;Premissas!$B$4,"Parcial em aberto","Em aberto")))))))</f>
        <v/>
      </c>
      <c r="J80" s="24">
        <f>IF(OR(A80="",F80="",H80="",Premissas!$B$2=""),"",IF(OR(NOT(ISNUMBER(F80)),NOT(ISNUMBER(H80)),NOT(ISNUMBER(Premissas!$B$2)),NOT(ISNUMBER(Premissas!$B$4))),"",IF(OR(H80&lt;=Premissas!$B$4,F80&gt;=Premissas!$B$2),"",Premissas!$B$2-F80)))</f>
        <v/>
      </c>
      <c r="K80" s="18" t="n"/>
      <c r="L80">
        <f>IF(Unidades!A80="","",Unidades!A80)</f>
        <v/>
      </c>
      <c r="M80">
        <f>IF(Premissas!D80="","",Premissas!D80)</f>
        <v/>
      </c>
    </row>
    <row r="81">
      <c r="A81" s="18" t="n"/>
      <c r="B81" s="19" t="n"/>
      <c r="C81" s="20" t="n"/>
      <c r="D81" s="18" t="n"/>
      <c r="E81" s="34" t="n"/>
      <c r="F81" s="19" t="n"/>
      <c r="G81" s="35">
        <f>IF(A81="","",IFERROR(SUMIFS(Recebimentos!$D$2:$D$301,Recebimentos!$B$2:$B$301,A81,Recebimentos!$C$2:$C$301,"&gt;=1",Recebimentos!$C$2:$C$301,"&lt;="&amp;Premissas!$B$2),0))</f>
        <v/>
      </c>
      <c r="H81" s="35">
        <f>IF(OR(A81="",E81="",G81=""),"",IF(OR(NOT(ISNUMBER(E81)),NOT(ISNUMBER(G81))),"",MAX(0,E81-G81)))</f>
        <v/>
      </c>
      <c r="I81" s="23">
        <f>IF(A81="","",IF(OR(B81="",C81="",D81="",E81="",F81="",Premissas!$B$2="",NOT(ISNUMBER(E81)),NOT(ISNUMBER(F81)),NOT(ISNUMBER(G81)),NOT(ISNUMBER(Premissas!$B$2)),NOT(ISNUMBER(Premissas!$B$3)),NOT(ISNUMBER(Premissas!$B$4))),"Revisar",IF(G81&gt;E81+Premissas!$B$4,"Pago a maior",IF(ABS(G81-E81)&lt;=Premissas!$B$4,"Quitada",IF(F81&lt;Premissas!$B$2,IF(G81&gt;Premissas!$B$4,"Parcial em atraso","Em atraso"),IF(F81-Premissas!$B$2&lt;=Premissas!$B$3,IF(G81&gt;Premissas!$B$4,"Parcial a vencer","A vencer"),IF(G81&gt;Premissas!$B$4,"Parcial em aberto","Em aberto")))))))</f>
        <v/>
      </c>
      <c r="J81" s="24">
        <f>IF(OR(A81="",F81="",H81="",Premissas!$B$2=""),"",IF(OR(NOT(ISNUMBER(F81)),NOT(ISNUMBER(H81)),NOT(ISNUMBER(Premissas!$B$2)),NOT(ISNUMBER(Premissas!$B$4))),"",IF(OR(H81&lt;=Premissas!$B$4,F81&gt;=Premissas!$B$2),"",Premissas!$B$2-F81)))</f>
        <v/>
      </c>
      <c r="K81" s="18" t="n"/>
      <c r="L81">
        <f>IF(Unidades!A81="","",Unidades!A81)</f>
        <v/>
      </c>
      <c r="M81">
        <f>IF(Premissas!D81="","",Premissas!D81)</f>
        <v/>
      </c>
    </row>
    <row r="82">
      <c r="A82" s="18" t="n"/>
      <c r="B82" s="19" t="n"/>
      <c r="C82" s="20" t="n"/>
      <c r="D82" s="18" t="n"/>
      <c r="E82" s="34" t="n"/>
      <c r="F82" s="19" t="n"/>
      <c r="G82" s="35">
        <f>IF(A82="","",IFERROR(SUMIFS(Recebimentos!$D$2:$D$301,Recebimentos!$B$2:$B$301,A82,Recebimentos!$C$2:$C$301,"&gt;=1",Recebimentos!$C$2:$C$301,"&lt;="&amp;Premissas!$B$2),0))</f>
        <v/>
      </c>
      <c r="H82" s="35">
        <f>IF(OR(A82="",E82="",G82=""),"",IF(OR(NOT(ISNUMBER(E82)),NOT(ISNUMBER(G82))),"",MAX(0,E82-G82)))</f>
        <v/>
      </c>
      <c r="I82" s="23">
        <f>IF(A82="","",IF(OR(B82="",C82="",D82="",E82="",F82="",Premissas!$B$2="",NOT(ISNUMBER(E82)),NOT(ISNUMBER(F82)),NOT(ISNUMBER(G82)),NOT(ISNUMBER(Premissas!$B$2)),NOT(ISNUMBER(Premissas!$B$3)),NOT(ISNUMBER(Premissas!$B$4))),"Revisar",IF(G82&gt;E82+Premissas!$B$4,"Pago a maior",IF(ABS(G82-E82)&lt;=Premissas!$B$4,"Quitada",IF(F82&lt;Premissas!$B$2,IF(G82&gt;Premissas!$B$4,"Parcial em atraso","Em atraso"),IF(F82-Premissas!$B$2&lt;=Premissas!$B$3,IF(G82&gt;Premissas!$B$4,"Parcial a vencer","A vencer"),IF(G82&gt;Premissas!$B$4,"Parcial em aberto","Em aberto")))))))</f>
        <v/>
      </c>
      <c r="J82" s="24">
        <f>IF(OR(A82="",F82="",H82="",Premissas!$B$2=""),"",IF(OR(NOT(ISNUMBER(F82)),NOT(ISNUMBER(H82)),NOT(ISNUMBER(Premissas!$B$2)),NOT(ISNUMBER(Premissas!$B$4))),"",IF(OR(H82&lt;=Premissas!$B$4,F82&gt;=Premissas!$B$2),"",Premissas!$B$2-F82)))</f>
        <v/>
      </c>
      <c r="K82" s="18" t="n"/>
      <c r="L82">
        <f>IF(Unidades!A82="","",Unidades!A82)</f>
        <v/>
      </c>
      <c r="M82">
        <f>IF(Premissas!D82="","",Premissas!D82)</f>
        <v/>
      </c>
    </row>
    <row r="83">
      <c r="A83" s="18" t="n"/>
      <c r="B83" s="19" t="n"/>
      <c r="C83" s="20" t="n"/>
      <c r="D83" s="18" t="n"/>
      <c r="E83" s="34" t="n"/>
      <c r="F83" s="19" t="n"/>
      <c r="G83" s="35">
        <f>IF(A83="","",IFERROR(SUMIFS(Recebimentos!$D$2:$D$301,Recebimentos!$B$2:$B$301,A83,Recebimentos!$C$2:$C$301,"&gt;=1",Recebimentos!$C$2:$C$301,"&lt;="&amp;Premissas!$B$2),0))</f>
        <v/>
      </c>
      <c r="H83" s="35">
        <f>IF(OR(A83="",E83="",G83=""),"",IF(OR(NOT(ISNUMBER(E83)),NOT(ISNUMBER(G83))),"",MAX(0,E83-G83)))</f>
        <v/>
      </c>
      <c r="I83" s="23">
        <f>IF(A83="","",IF(OR(B83="",C83="",D83="",E83="",F83="",Premissas!$B$2="",NOT(ISNUMBER(E83)),NOT(ISNUMBER(F83)),NOT(ISNUMBER(G83)),NOT(ISNUMBER(Premissas!$B$2)),NOT(ISNUMBER(Premissas!$B$3)),NOT(ISNUMBER(Premissas!$B$4))),"Revisar",IF(G83&gt;E83+Premissas!$B$4,"Pago a maior",IF(ABS(G83-E83)&lt;=Premissas!$B$4,"Quitada",IF(F83&lt;Premissas!$B$2,IF(G83&gt;Premissas!$B$4,"Parcial em atraso","Em atraso"),IF(F83-Premissas!$B$2&lt;=Premissas!$B$3,IF(G83&gt;Premissas!$B$4,"Parcial a vencer","A vencer"),IF(G83&gt;Premissas!$B$4,"Parcial em aberto","Em aberto")))))))</f>
        <v/>
      </c>
      <c r="J83" s="24">
        <f>IF(OR(A83="",F83="",H83="",Premissas!$B$2=""),"",IF(OR(NOT(ISNUMBER(F83)),NOT(ISNUMBER(H83)),NOT(ISNUMBER(Premissas!$B$2)),NOT(ISNUMBER(Premissas!$B$4))),"",IF(OR(H83&lt;=Premissas!$B$4,F83&gt;=Premissas!$B$2),"",Premissas!$B$2-F83)))</f>
        <v/>
      </c>
      <c r="K83" s="18" t="n"/>
      <c r="L83">
        <f>IF(Unidades!A83="","",Unidades!A83)</f>
        <v/>
      </c>
      <c r="M83">
        <f>IF(Premissas!D83="","",Premissas!D83)</f>
        <v/>
      </c>
    </row>
    <row r="84">
      <c r="A84" s="18" t="n"/>
      <c r="B84" s="19" t="n"/>
      <c r="C84" s="20" t="n"/>
      <c r="D84" s="18" t="n"/>
      <c r="E84" s="34" t="n"/>
      <c r="F84" s="19" t="n"/>
      <c r="G84" s="35">
        <f>IF(A84="","",IFERROR(SUMIFS(Recebimentos!$D$2:$D$301,Recebimentos!$B$2:$B$301,A84,Recebimentos!$C$2:$C$301,"&gt;=1",Recebimentos!$C$2:$C$301,"&lt;="&amp;Premissas!$B$2),0))</f>
        <v/>
      </c>
      <c r="H84" s="35">
        <f>IF(OR(A84="",E84="",G84=""),"",IF(OR(NOT(ISNUMBER(E84)),NOT(ISNUMBER(G84))),"",MAX(0,E84-G84)))</f>
        <v/>
      </c>
      <c r="I84" s="23">
        <f>IF(A84="","",IF(OR(B84="",C84="",D84="",E84="",F84="",Premissas!$B$2="",NOT(ISNUMBER(E84)),NOT(ISNUMBER(F84)),NOT(ISNUMBER(G84)),NOT(ISNUMBER(Premissas!$B$2)),NOT(ISNUMBER(Premissas!$B$3)),NOT(ISNUMBER(Premissas!$B$4))),"Revisar",IF(G84&gt;E84+Premissas!$B$4,"Pago a maior",IF(ABS(G84-E84)&lt;=Premissas!$B$4,"Quitada",IF(F84&lt;Premissas!$B$2,IF(G84&gt;Premissas!$B$4,"Parcial em atraso","Em atraso"),IF(F84-Premissas!$B$2&lt;=Premissas!$B$3,IF(G84&gt;Premissas!$B$4,"Parcial a vencer","A vencer"),IF(G84&gt;Premissas!$B$4,"Parcial em aberto","Em aberto")))))))</f>
        <v/>
      </c>
      <c r="J84" s="24">
        <f>IF(OR(A84="",F84="",H84="",Premissas!$B$2=""),"",IF(OR(NOT(ISNUMBER(F84)),NOT(ISNUMBER(H84)),NOT(ISNUMBER(Premissas!$B$2)),NOT(ISNUMBER(Premissas!$B$4))),"",IF(OR(H84&lt;=Premissas!$B$4,F84&gt;=Premissas!$B$2),"",Premissas!$B$2-F84)))</f>
        <v/>
      </c>
      <c r="K84" s="18" t="n"/>
      <c r="L84">
        <f>IF(Unidades!A84="","",Unidades!A84)</f>
        <v/>
      </c>
      <c r="M84">
        <f>IF(Premissas!D84="","",Premissas!D84)</f>
        <v/>
      </c>
    </row>
    <row r="85">
      <c r="A85" s="18" t="n"/>
      <c r="B85" s="19" t="n"/>
      <c r="C85" s="20" t="n"/>
      <c r="D85" s="18" t="n"/>
      <c r="E85" s="34" t="n"/>
      <c r="F85" s="19" t="n"/>
      <c r="G85" s="35">
        <f>IF(A85="","",IFERROR(SUMIFS(Recebimentos!$D$2:$D$301,Recebimentos!$B$2:$B$301,A85,Recebimentos!$C$2:$C$301,"&gt;=1",Recebimentos!$C$2:$C$301,"&lt;="&amp;Premissas!$B$2),0))</f>
        <v/>
      </c>
      <c r="H85" s="35">
        <f>IF(OR(A85="",E85="",G85=""),"",IF(OR(NOT(ISNUMBER(E85)),NOT(ISNUMBER(G85))),"",MAX(0,E85-G85)))</f>
        <v/>
      </c>
      <c r="I85" s="23">
        <f>IF(A85="","",IF(OR(B85="",C85="",D85="",E85="",F85="",Premissas!$B$2="",NOT(ISNUMBER(E85)),NOT(ISNUMBER(F85)),NOT(ISNUMBER(G85)),NOT(ISNUMBER(Premissas!$B$2)),NOT(ISNUMBER(Premissas!$B$3)),NOT(ISNUMBER(Premissas!$B$4))),"Revisar",IF(G85&gt;E85+Premissas!$B$4,"Pago a maior",IF(ABS(G85-E85)&lt;=Premissas!$B$4,"Quitada",IF(F85&lt;Premissas!$B$2,IF(G85&gt;Premissas!$B$4,"Parcial em atraso","Em atraso"),IF(F85-Premissas!$B$2&lt;=Premissas!$B$3,IF(G85&gt;Premissas!$B$4,"Parcial a vencer","A vencer"),IF(G85&gt;Premissas!$B$4,"Parcial em aberto","Em aberto")))))))</f>
        <v/>
      </c>
      <c r="J85" s="24">
        <f>IF(OR(A85="",F85="",H85="",Premissas!$B$2=""),"",IF(OR(NOT(ISNUMBER(F85)),NOT(ISNUMBER(H85)),NOT(ISNUMBER(Premissas!$B$2)),NOT(ISNUMBER(Premissas!$B$4))),"",IF(OR(H85&lt;=Premissas!$B$4,F85&gt;=Premissas!$B$2),"",Premissas!$B$2-F85)))</f>
        <v/>
      </c>
      <c r="K85" s="18" t="n"/>
      <c r="L85">
        <f>IF(Unidades!A85="","",Unidades!A85)</f>
        <v/>
      </c>
      <c r="M85">
        <f>IF(Premissas!D85="","",Premissas!D85)</f>
        <v/>
      </c>
    </row>
    <row r="86">
      <c r="A86" s="18" t="n"/>
      <c r="B86" s="19" t="n"/>
      <c r="C86" s="20" t="n"/>
      <c r="D86" s="18" t="n"/>
      <c r="E86" s="34" t="n"/>
      <c r="F86" s="19" t="n"/>
      <c r="G86" s="35">
        <f>IF(A86="","",IFERROR(SUMIFS(Recebimentos!$D$2:$D$301,Recebimentos!$B$2:$B$301,A86,Recebimentos!$C$2:$C$301,"&gt;=1",Recebimentos!$C$2:$C$301,"&lt;="&amp;Premissas!$B$2),0))</f>
        <v/>
      </c>
      <c r="H86" s="35">
        <f>IF(OR(A86="",E86="",G86=""),"",IF(OR(NOT(ISNUMBER(E86)),NOT(ISNUMBER(G86))),"",MAX(0,E86-G86)))</f>
        <v/>
      </c>
      <c r="I86" s="23">
        <f>IF(A86="","",IF(OR(B86="",C86="",D86="",E86="",F86="",Premissas!$B$2="",NOT(ISNUMBER(E86)),NOT(ISNUMBER(F86)),NOT(ISNUMBER(G86)),NOT(ISNUMBER(Premissas!$B$2)),NOT(ISNUMBER(Premissas!$B$3)),NOT(ISNUMBER(Premissas!$B$4))),"Revisar",IF(G86&gt;E86+Premissas!$B$4,"Pago a maior",IF(ABS(G86-E86)&lt;=Premissas!$B$4,"Quitada",IF(F86&lt;Premissas!$B$2,IF(G86&gt;Premissas!$B$4,"Parcial em atraso","Em atraso"),IF(F86-Premissas!$B$2&lt;=Premissas!$B$3,IF(G86&gt;Premissas!$B$4,"Parcial a vencer","A vencer"),IF(G86&gt;Premissas!$B$4,"Parcial em aberto","Em aberto")))))))</f>
        <v/>
      </c>
      <c r="J86" s="24">
        <f>IF(OR(A86="",F86="",H86="",Premissas!$B$2=""),"",IF(OR(NOT(ISNUMBER(F86)),NOT(ISNUMBER(H86)),NOT(ISNUMBER(Premissas!$B$2)),NOT(ISNUMBER(Premissas!$B$4))),"",IF(OR(H86&lt;=Premissas!$B$4,F86&gt;=Premissas!$B$2),"",Premissas!$B$2-F86)))</f>
        <v/>
      </c>
      <c r="K86" s="18" t="n"/>
      <c r="L86">
        <f>IF(Unidades!A86="","",Unidades!A86)</f>
        <v/>
      </c>
      <c r="M86">
        <f>IF(Premissas!D86="","",Premissas!D86)</f>
        <v/>
      </c>
    </row>
    <row r="87">
      <c r="A87" s="18" t="n"/>
      <c r="B87" s="19" t="n"/>
      <c r="C87" s="20" t="n"/>
      <c r="D87" s="18" t="n"/>
      <c r="E87" s="34" t="n"/>
      <c r="F87" s="19" t="n"/>
      <c r="G87" s="35">
        <f>IF(A87="","",IFERROR(SUMIFS(Recebimentos!$D$2:$D$301,Recebimentos!$B$2:$B$301,A87,Recebimentos!$C$2:$C$301,"&gt;=1",Recebimentos!$C$2:$C$301,"&lt;="&amp;Premissas!$B$2),0))</f>
        <v/>
      </c>
      <c r="H87" s="35">
        <f>IF(OR(A87="",E87="",G87=""),"",IF(OR(NOT(ISNUMBER(E87)),NOT(ISNUMBER(G87))),"",MAX(0,E87-G87)))</f>
        <v/>
      </c>
      <c r="I87" s="23">
        <f>IF(A87="","",IF(OR(B87="",C87="",D87="",E87="",F87="",Premissas!$B$2="",NOT(ISNUMBER(E87)),NOT(ISNUMBER(F87)),NOT(ISNUMBER(G87)),NOT(ISNUMBER(Premissas!$B$2)),NOT(ISNUMBER(Premissas!$B$3)),NOT(ISNUMBER(Premissas!$B$4))),"Revisar",IF(G87&gt;E87+Premissas!$B$4,"Pago a maior",IF(ABS(G87-E87)&lt;=Premissas!$B$4,"Quitada",IF(F87&lt;Premissas!$B$2,IF(G87&gt;Premissas!$B$4,"Parcial em atraso","Em atraso"),IF(F87-Premissas!$B$2&lt;=Premissas!$B$3,IF(G87&gt;Premissas!$B$4,"Parcial a vencer","A vencer"),IF(G87&gt;Premissas!$B$4,"Parcial em aberto","Em aberto")))))))</f>
        <v/>
      </c>
      <c r="J87" s="24">
        <f>IF(OR(A87="",F87="",H87="",Premissas!$B$2=""),"",IF(OR(NOT(ISNUMBER(F87)),NOT(ISNUMBER(H87)),NOT(ISNUMBER(Premissas!$B$2)),NOT(ISNUMBER(Premissas!$B$4))),"",IF(OR(H87&lt;=Premissas!$B$4,F87&gt;=Premissas!$B$2),"",Premissas!$B$2-F87)))</f>
        <v/>
      </c>
      <c r="K87" s="18" t="n"/>
      <c r="L87">
        <f>IF(Unidades!A87="","",Unidades!A87)</f>
        <v/>
      </c>
      <c r="M87">
        <f>IF(Premissas!D87="","",Premissas!D87)</f>
        <v/>
      </c>
    </row>
    <row r="88">
      <c r="A88" s="18" t="n"/>
      <c r="B88" s="19" t="n"/>
      <c r="C88" s="20" t="n"/>
      <c r="D88" s="18" t="n"/>
      <c r="E88" s="34" t="n"/>
      <c r="F88" s="19" t="n"/>
      <c r="G88" s="35">
        <f>IF(A88="","",IFERROR(SUMIFS(Recebimentos!$D$2:$D$301,Recebimentos!$B$2:$B$301,A88,Recebimentos!$C$2:$C$301,"&gt;=1",Recebimentos!$C$2:$C$301,"&lt;="&amp;Premissas!$B$2),0))</f>
        <v/>
      </c>
      <c r="H88" s="35">
        <f>IF(OR(A88="",E88="",G88=""),"",IF(OR(NOT(ISNUMBER(E88)),NOT(ISNUMBER(G88))),"",MAX(0,E88-G88)))</f>
        <v/>
      </c>
      <c r="I88" s="23">
        <f>IF(A88="","",IF(OR(B88="",C88="",D88="",E88="",F88="",Premissas!$B$2="",NOT(ISNUMBER(E88)),NOT(ISNUMBER(F88)),NOT(ISNUMBER(G88)),NOT(ISNUMBER(Premissas!$B$2)),NOT(ISNUMBER(Premissas!$B$3)),NOT(ISNUMBER(Premissas!$B$4))),"Revisar",IF(G88&gt;E88+Premissas!$B$4,"Pago a maior",IF(ABS(G88-E88)&lt;=Premissas!$B$4,"Quitada",IF(F88&lt;Premissas!$B$2,IF(G88&gt;Premissas!$B$4,"Parcial em atraso","Em atraso"),IF(F88-Premissas!$B$2&lt;=Premissas!$B$3,IF(G88&gt;Premissas!$B$4,"Parcial a vencer","A vencer"),IF(G88&gt;Premissas!$B$4,"Parcial em aberto","Em aberto")))))))</f>
        <v/>
      </c>
      <c r="J88" s="24">
        <f>IF(OR(A88="",F88="",H88="",Premissas!$B$2=""),"",IF(OR(NOT(ISNUMBER(F88)),NOT(ISNUMBER(H88)),NOT(ISNUMBER(Premissas!$B$2)),NOT(ISNUMBER(Premissas!$B$4))),"",IF(OR(H88&lt;=Premissas!$B$4,F88&gt;=Premissas!$B$2),"",Premissas!$B$2-F88)))</f>
        <v/>
      </c>
      <c r="K88" s="18" t="n"/>
      <c r="L88">
        <f>IF(Unidades!A88="","",Unidades!A88)</f>
        <v/>
      </c>
      <c r="M88">
        <f>IF(Premissas!D88="","",Premissas!D88)</f>
        <v/>
      </c>
    </row>
    <row r="89">
      <c r="A89" s="18" t="n"/>
      <c r="B89" s="19" t="n"/>
      <c r="C89" s="20" t="n"/>
      <c r="D89" s="18" t="n"/>
      <c r="E89" s="34" t="n"/>
      <c r="F89" s="19" t="n"/>
      <c r="G89" s="35">
        <f>IF(A89="","",IFERROR(SUMIFS(Recebimentos!$D$2:$D$301,Recebimentos!$B$2:$B$301,A89,Recebimentos!$C$2:$C$301,"&gt;=1",Recebimentos!$C$2:$C$301,"&lt;="&amp;Premissas!$B$2),0))</f>
        <v/>
      </c>
      <c r="H89" s="35">
        <f>IF(OR(A89="",E89="",G89=""),"",IF(OR(NOT(ISNUMBER(E89)),NOT(ISNUMBER(G89))),"",MAX(0,E89-G89)))</f>
        <v/>
      </c>
      <c r="I89" s="23">
        <f>IF(A89="","",IF(OR(B89="",C89="",D89="",E89="",F89="",Premissas!$B$2="",NOT(ISNUMBER(E89)),NOT(ISNUMBER(F89)),NOT(ISNUMBER(G89)),NOT(ISNUMBER(Premissas!$B$2)),NOT(ISNUMBER(Premissas!$B$3)),NOT(ISNUMBER(Premissas!$B$4))),"Revisar",IF(G89&gt;E89+Premissas!$B$4,"Pago a maior",IF(ABS(G89-E89)&lt;=Premissas!$B$4,"Quitada",IF(F89&lt;Premissas!$B$2,IF(G89&gt;Premissas!$B$4,"Parcial em atraso","Em atraso"),IF(F89-Premissas!$B$2&lt;=Premissas!$B$3,IF(G89&gt;Premissas!$B$4,"Parcial a vencer","A vencer"),IF(G89&gt;Premissas!$B$4,"Parcial em aberto","Em aberto")))))))</f>
        <v/>
      </c>
      <c r="J89" s="24">
        <f>IF(OR(A89="",F89="",H89="",Premissas!$B$2=""),"",IF(OR(NOT(ISNUMBER(F89)),NOT(ISNUMBER(H89)),NOT(ISNUMBER(Premissas!$B$2)),NOT(ISNUMBER(Premissas!$B$4))),"",IF(OR(H89&lt;=Premissas!$B$4,F89&gt;=Premissas!$B$2),"",Premissas!$B$2-F89)))</f>
        <v/>
      </c>
      <c r="K89" s="18" t="n"/>
      <c r="L89">
        <f>IF(Unidades!A89="","",Unidades!A89)</f>
        <v/>
      </c>
      <c r="M89">
        <f>IF(Premissas!D89="","",Premissas!D89)</f>
        <v/>
      </c>
    </row>
    <row r="90">
      <c r="A90" s="18" t="n"/>
      <c r="B90" s="19" t="n"/>
      <c r="C90" s="20" t="n"/>
      <c r="D90" s="18" t="n"/>
      <c r="E90" s="34" t="n"/>
      <c r="F90" s="19" t="n"/>
      <c r="G90" s="35">
        <f>IF(A90="","",IFERROR(SUMIFS(Recebimentos!$D$2:$D$301,Recebimentos!$B$2:$B$301,A90,Recebimentos!$C$2:$C$301,"&gt;=1",Recebimentos!$C$2:$C$301,"&lt;="&amp;Premissas!$B$2),0))</f>
        <v/>
      </c>
      <c r="H90" s="35">
        <f>IF(OR(A90="",E90="",G90=""),"",IF(OR(NOT(ISNUMBER(E90)),NOT(ISNUMBER(G90))),"",MAX(0,E90-G90)))</f>
        <v/>
      </c>
      <c r="I90" s="23">
        <f>IF(A90="","",IF(OR(B90="",C90="",D90="",E90="",F90="",Premissas!$B$2="",NOT(ISNUMBER(E90)),NOT(ISNUMBER(F90)),NOT(ISNUMBER(G90)),NOT(ISNUMBER(Premissas!$B$2)),NOT(ISNUMBER(Premissas!$B$3)),NOT(ISNUMBER(Premissas!$B$4))),"Revisar",IF(G90&gt;E90+Premissas!$B$4,"Pago a maior",IF(ABS(G90-E90)&lt;=Premissas!$B$4,"Quitada",IF(F90&lt;Premissas!$B$2,IF(G90&gt;Premissas!$B$4,"Parcial em atraso","Em atraso"),IF(F90-Premissas!$B$2&lt;=Premissas!$B$3,IF(G90&gt;Premissas!$B$4,"Parcial a vencer","A vencer"),IF(G90&gt;Premissas!$B$4,"Parcial em aberto","Em aberto")))))))</f>
        <v/>
      </c>
      <c r="J90" s="24">
        <f>IF(OR(A90="",F90="",H90="",Premissas!$B$2=""),"",IF(OR(NOT(ISNUMBER(F90)),NOT(ISNUMBER(H90)),NOT(ISNUMBER(Premissas!$B$2)),NOT(ISNUMBER(Premissas!$B$4))),"",IF(OR(H90&lt;=Premissas!$B$4,F90&gt;=Premissas!$B$2),"",Premissas!$B$2-F90)))</f>
        <v/>
      </c>
      <c r="K90" s="18" t="n"/>
      <c r="L90">
        <f>IF(Unidades!A90="","",Unidades!A90)</f>
        <v/>
      </c>
      <c r="M90">
        <f>IF(Premissas!D90="","",Premissas!D90)</f>
        <v/>
      </c>
    </row>
    <row r="91">
      <c r="A91" s="18" t="n"/>
      <c r="B91" s="19" t="n"/>
      <c r="C91" s="20" t="n"/>
      <c r="D91" s="18" t="n"/>
      <c r="E91" s="34" t="n"/>
      <c r="F91" s="19" t="n"/>
      <c r="G91" s="35">
        <f>IF(A91="","",IFERROR(SUMIFS(Recebimentos!$D$2:$D$301,Recebimentos!$B$2:$B$301,A91,Recebimentos!$C$2:$C$301,"&gt;=1",Recebimentos!$C$2:$C$301,"&lt;="&amp;Premissas!$B$2),0))</f>
        <v/>
      </c>
      <c r="H91" s="35">
        <f>IF(OR(A91="",E91="",G91=""),"",IF(OR(NOT(ISNUMBER(E91)),NOT(ISNUMBER(G91))),"",MAX(0,E91-G91)))</f>
        <v/>
      </c>
      <c r="I91" s="23">
        <f>IF(A91="","",IF(OR(B91="",C91="",D91="",E91="",F91="",Premissas!$B$2="",NOT(ISNUMBER(E91)),NOT(ISNUMBER(F91)),NOT(ISNUMBER(G91)),NOT(ISNUMBER(Premissas!$B$2)),NOT(ISNUMBER(Premissas!$B$3)),NOT(ISNUMBER(Premissas!$B$4))),"Revisar",IF(G91&gt;E91+Premissas!$B$4,"Pago a maior",IF(ABS(G91-E91)&lt;=Premissas!$B$4,"Quitada",IF(F91&lt;Premissas!$B$2,IF(G91&gt;Premissas!$B$4,"Parcial em atraso","Em atraso"),IF(F91-Premissas!$B$2&lt;=Premissas!$B$3,IF(G91&gt;Premissas!$B$4,"Parcial a vencer","A vencer"),IF(G91&gt;Premissas!$B$4,"Parcial em aberto","Em aberto")))))))</f>
        <v/>
      </c>
      <c r="J91" s="24">
        <f>IF(OR(A91="",F91="",H91="",Premissas!$B$2=""),"",IF(OR(NOT(ISNUMBER(F91)),NOT(ISNUMBER(H91)),NOT(ISNUMBER(Premissas!$B$2)),NOT(ISNUMBER(Premissas!$B$4))),"",IF(OR(H91&lt;=Premissas!$B$4,F91&gt;=Premissas!$B$2),"",Premissas!$B$2-F91)))</f>
        <v/>
      </c>
      <c r="K91" s="18" t="n"/>
      <c r="L91">
        <f>IF(Unidades!A91="","",Unidades!A91)</f>
        <v/>
      </c>
      <c r="M91">
        <f>IF(Premissas!D91="","",Premissas!D91)</f>
        <v/>
      </c>
    </row>
    <row r="92">
      <c r="A92" s="18" t="n"/>
      <c r="B92" s="19" t="n"/>
      <c r="C92" s="20" t="n"/>
      <c r="D92" s="18" t="n"/>
      <c r="E92" s="34" t="n"/>
      <c r="F92" s="19" t="n"/>
      <c r="G92" s="35">
        <f>IF(A92="","",IFERROR(SUMIFS(Recebimentos!$D$2:$D$301,Recebimentos!$B$2:$B$301,A92,Recebimentos!$C$2:$C$301,"&gt;=1",Recebimentos!$C$2:$C$301,"&lt;="&amp;Premissas!$B$2),0))</f>
        <v/>
      </c>
      <c r="H92" s="35">
        <f>IF(OR(A92="",E92="",G92=""),"",IF(OR(NOT(ISNUMBER(E92)),NOT(ISNUMBER(G92))),"",MAX(0,E92-G92)))</f>
        <v/>
      </c>
      <c r="I92" s="23">
        <f>IF(A92="","",IF(OR(B92="",C92="",D92="",E92="",F92="",Premissas!$B$2="",NOT(ISNUMBER(E92)),NOT(ISNUMBER(F92)),NOT(ISNUMBER(G92)),NOT(ISNUMBER(Premissas!$B$2)),NOT(ISNUMBER(Premissas!$B$3)),NOT(ISNUMBER(Premissas!$B$4))),"Revisar",IF(G92&gt;E92+Premissas!$B$4,"Pago a maior",IF(ABS(G92-E92)&lt;=Premissas!$B$4,"Quitada",IF(F92&lt;Premissas!$B$2,IF(G92&gt;Premissas!$B$4,"Parcial em atraso","Em atraso"),IF(F92-Premissas!$B$2&lt;=Premissas!$B$3,IF(G92&gt;Premissas!$B$4,"Parcial a vencer","A vencer"),IF(G92&gt;Premissas!$B$4,"Parcial em aberto","Em aberto")))))))</f>
        <v/>
      </c>
      <c r="J92" s="24">
        <f>IF(OR(A92="",F92="",H92="",Premissas!$B$2=""),"",IF(OR(NOT(ISNUMBER(F92)),NOT(ISNUMBER(H92)),NOT(ISNUMBER(Premissas!$B$2)),NOT(ISNUMBER(Premissas!$B$4))),"",IF(OR(H92&lt;=Premissas!$B$4,F92&gt;=Premissas!$B$2),"",Premissas!$B$2-F92)))</f>
        <v/>
      </c>
      <c r="K92" s="18" t="n"/>
      <c r="L92">
        <f>IF(Unidades!A92="","",Unidades!A92)</f>
        <v/>
      </c>
      <c r="M92">
        <f>IF(Premissas!D92="","",Premissas!D92)</f>
        <v/>
      </c>
    </row>
    <row r="93">
      <c r="A93" s="18" t="n"/>
      <c r="B93" s="19" t="n"/>
      <c r="C93" s="20" t="n"/>
      <c r="D93" s="18" t="n"/>
      <c r="E93" s="34" t="n"/>
      <c r="F93" s="19" t="n"/>
      <c r="G93" s="35">
        <f>IF(A93="","",IFERROR(SUMIFS(Recebimentos!$D$2:$D$301,Recebimentos!$B$2:$B$301,A93,Recebimentos!$C$2:$C$301,"&gt;=1",Recebimentos!$C$2:$C$301,"&lt;="&amp;Premissas!$B$2),0))</f>
        <v/>
      </c>
      <c r="H93" s="35">
        <f>IF(OR(A93="",E93="",G93=""),"",IF(OR(NOT(ISNUMBER(E93)),NOT(ISNUMBER(G93))),"",MAX(0,E93-G93)))</f>
        <v/>
      </c>
      <c r="I93" s="23">
        <f>IF(A93="","",IF(OR(B93="",C93="",D93="",E93="",F93="",Premissas!$B$2="",NOT(ISNUMBER(E93)),NOT(ISNUMBER(F93)),NOT(ISNUMBER(G93)),NOT(ISNUMBER(Premissas!$B$2)),NOT(ISNUMBER(Premissas!$B$3)),NOT(ISNUMBER(Premissas!$B$4))),"Revisar",IF(G93&gt;E93+Premissas!$B$4,"Pago a maior",IF(ABS(G93-E93)&lt;=Premissas!$B$4,"Quitada",IF(F93&lt;Premissas!$B$2,IF(G93&gt;Premissas!$B$4,"Parcial em atraso","Em atraso"),IF(F93-Premissas!$B$2&lt;=Premissas!$B$3,IF(G93&gt;Premissas!$B$4,"Parcial a vencer","A vencer"),IF(G93&gt;Premissas!$B$4,"Parcial em aberto","Em aberto")))))))</f>
        <v/>
      </c>
      <c r="J93" s="24">
        <f>IF(OR(A93="",F93="",H93="",Premissas!$B$2=""),"",IF(OR(NOT(ISNUMBER(F93)),NOT(ISNUMBER(H93)),NOT(ISNUMBER(Premissas!$B$2)),NOT(ISNUMBER(Premissas!$B$4))),"",IF(OR(H93&lt;=Premissas!$B$4,F93&gt;=Premissas!$B$2),"",Premissas!$B$2-F93)))</f>
        <v/>
      </c>
      <c r="K93" s="18" t="n"/>
      <c r="L93">
        <f>IF(Unidades!A93="","",Unidades!A93)</f>
        <v/>
      </c>
      <c r="M93">
        <f>IF(Premissas!D93="","",Premissas!D93)</f>
        <v/>
      </c>
    </row>
    <row r="94">
      <c r="A94" s="18" t="n"/>
      <c r="B94" s="19" t="n"/>
      <c r="C94" s="20" t="n"/>
      <c r="D94" s="18" t="n"/>
      <c r="E94" s="34" t="n"/>
      <c r="F94" s="19" t="n"/>
      <c r="G94" s="35">
        <f>IF(A94="","",IFERROR(SUMIFS(Recebimentos!$D$2:$D$301,Recebimentos!$B$2:$B$301,A94,Recebimentos!$C$2:$C$301,"&gt;=1",Recebimentos!$C$2:$C$301,"&lt;="&amp;Premissas!$B$2),0))</f>
        <v/>
      </c>
      <c r="H94" s="35">
        <f>IF(OR(A94="",E94="",G94=""),"",IF(OR(NOT(ISNUMBER(E94)),NOT(ISNUMBER(G94))),"",MAX(0,E94-G94)))</f>
        <v/>
      </c>
      <c r="I94" s="23">
        <f>IF(A94="","",IF(OR(B94="",C94="",D94="",E94="",F94="",Premissas!$B$2="",NOT(ISNUMBER(E94)),NOT(ISNUMBER(F94)),NOT(ISNUMBER(G94)),NOT(ISNUMBER(Premissas!$B$2)),NOT(ISNUMBER(Premissas!$B$3)),NOT(ISNUMBER(Premissas!$B$4))),"Revisar",IF(G94&gt;E94+Premissas!$B$4,"Pago a maior",IF(ABS(G94-E94)&lt;=Premissas!$B$4,"Quitada",IF(F94&lt;Premissas!$B$2,IF(G94&gt;Premissas!$B$4,"Parcial em atraso","Em atraso"),IF(F94-Premissas!$B$2&lt;=Premissas!$B$3,IF(G94&gt;Premissas!$B$4,"Parcial a vencer","A vencer"),IF(G94&gt;Premissas!$B$4,"Parcial em aberto","Em aberto")))))))</f>
        <v/>
      </c>
      <c r="J94" s="24">
        <f>IF(OR(A94="",F94="",H94="",Premissas!$B$2=""),"",IF(OR(NOT(ISNUMBER(F94)),NOT(ISNUMBER(H94)),NOT(ISNUMBER(Premissas!$B$2)),NOT(ISNUMBER(Premissas!$B$4))),"",IF(OR(H94&lt;=Premissas!$B$4,F94&gt;=Premissas!$B$2),"",Premissas!$B$2-F94)))</f>
        <v/>
      </c>
      <c r="K94" s="18" t="n"/>
      <c r="L94">
        <f>IF(Unidades!A94="","",Unidades!A94)</f>
        <v/>
      </c>
      <c r="M94">
        <f>IF(Premissas!D94="","",Premissas!D94)</f>
        <v/>
      </c>
    </row>
    <row r="95">
      <c r="A95" s="18" t="n"/>
      <c r="B95" s="19" t="n"/>
      <c r="C95" s="20" t="n"/>
      <c r="D95" s="18" t="n"/>
      <c r="E95" s="34" t="n"/>
      <c r="F95" s="19" t="n"/>
      <c r="G95" s="35">
        <f>IF(A95="","",IFERROR(SUMIFS(Recebimentos!$D$2:$D$301,Recebimentos!$B$2:$B$301,A95,Recebimentos!$C$2:$C$301,"&gt;=1",Recebimentos!$C$2:$C$301,"&lt;="&amp;Premissas!$B$2),0))</f>
        <v/>
      </c>
      <c r="H95" s="35">
        <f>IF(OR(A95="",E95="",G95=""),"",IF(OR(NOT(ISNUMBER(E95)),NOT(ISNUMBER(G95))),"",MAX(0,E95-G95)))</f>
        <v/>
      </c>
      <c r="I95" s="23">
        <f>IF(A95="","",IF(OR(B95="",C95="",D95="",E95="",F95="",Premissas!$B$2="",NOT(ISNUMBER(E95)),NOT(ISNUMBER(F95)),NOT(ISNUMBER(G95)),NOT(ISNUMBER(Premissas!$B$2)),NOT(ISNUMBER(Premissas!$B$3)),NOT(ISNUMBER(Premissas!$B$4))),"Revisar",IF(G95&gt;E95+Premissas!$B$4,"Pago a maior",IF(ABS(G95-E95)&lt;=Premissas!$B$4,"Quitada",IF(F95&lt;Premissas!$B$2,IF(G95&gt;Premissas!$B$4,"Parcial em atraso","Em atraso"),IF(F95-Premissas!$B$2&lt;=Premissas!$B$3,IF(G95&gt;Premissas!$B$4,"Parcial a vencer","A vencer"),IF(G95&gt;Premissas!$B$4,"Parcial em aberto","Em aberto")))))))</f>
        <v/>
      </c>
      <c r="J95" s="24">
        <f>IF(OR(A95="",F95="",H95="",Premissas!$B$2=""),"",IF(OR(NOT(ISNUMBER(F95)),NOT(ISNUMBER(H95)),NOT(ISNUMBER(Premissas!$B$2)),NOT(ISNUMBER(Premissas!$B$4))),"",IF(OR(H95&lt;=Premissas!$B$4,F95&gt;=Premissas!$B$2),"",Premissas!$B$2-F95)))</f>
        <v/>
      </c>
      <c r="K95" s="18" t="n"/>
      <c r="L95">
        <f>IF(Unidades!A95="","",Unidades!A95)</f>
        <v/>
      </c>
      <c r="M95">
        <f>IF(Premissas!D95="","",Premissas!D95)</f>
        <v/>
      </c>
    </row>
    <row r="96">
      <c r="A96" s="18" t="n"/>
      <c r="B96" s="19" t="n"/>
      <c r="C96" s="20" t="n"/>
      <c r="D96" s="18" t="n"/>
      <c r="E96" s="34" t="n"/>
      <c r="F96" s="19" t="n"/>
      <c r="G96" s="35">
        <f>IF(A96="","",IFERROR(SUMIFS(Recebimentos!$D$2:$D$301,Recebimentos!$B$2:$B$301,A96,Recebimentos!$C$2:$C$301,"&gt;=1",Recebimentos!$C$2:$C$301,"&lt;="&amp;Premissas!$B$2),0))</f>
        <v/>
      </c>
      <c r="H96" s="35">
        <f>IF(OR(A96="",E96="",G96=""),"",IF(OR(NOT(ISNUMBER(E96)),NOT(ISNUMBER(G96))),"",MAX(0,E96-G96)))</f>
        <v/>
      </c>
      <c r="I96" s="23">
        <f>IF(A96="","",IF(OR(B96="",C96="",D96="",E96="",F96="",Premissas!$B$2="",NOT(ISNUMBER(E96)),NOT(ISNUMBER(F96)),NOT(ISNUMBER(G96)),NOT(ISNUMBER(Premissas!$B$2)),NOT(ISNUMBER(Premissas!$B$3)),NOT(ISNUMBER(Premissas!$B$4))),"Revisar",IF(G96&gt;E96+Premissas!$B$4,"Pago a maior",IF(ABS(G96-E96)&lt;=Premissas!$B$4,"Quitada",IF(F96&lt;Premissas!$B$2,IF(G96&gt;Premissas!$B$4,"Parcial em atraso","Em atraso"),IF(F96-Premissas!$B$2&lt;=Premissas!$B$3,IF(G96&gt;Premissas!$B$4,"Parcial a vencer","A vencer"),IF(G96&gt;Premissas!$B$4,"Parcial em aberto","Em aberto")))))))</f>
        <v/>
      </c>
      <c r="J96" s="24">
        <f>IF(OR(A96="",F96="",H96="",Premissas!$B$2=""),"",IF(OR(NOT(ISNUMBER(F96)),NOT(ISNUMBER(H96)),NOT(ISNUMBER(Premissas!$B$2)),NOT(ISNUMBER(Premissas!$B$4))),"",IF(OR(H96&lt;=Premissas!$B$4,F96&gt;=Premissas!$B$2),"",Premissas!$B$2-F96)))</f>
        <v/>
      </c>
      <c r="K96" s="18" t="n"/>
      <c r="L96">
        <f>IF(Unidades!A96="","",Unidades!A96)</f>
        <v/>
      </c>
      <c r="M96">
        <f>IF(Premissas!D96="","",Premissas!D96)</f>
        <v/>
      </c>
    </row>
    <row r="97">
      <c r="A97" s="18" t="n"/>
      <c r="B97" s="19" t="n"/>
      <c r="C97" s="20" t="n"/>
      <c r="D97" s="18" t="n"/>
      <c r="E97" s="34" t="n"/>
      <c r="F97" s="19" t="n"/>
      <c r="G97" s="35">
        <f>IF(A97="","",IFERROR(SUMIFS(Recebimentos!$D$2:$D$301,Recebimentos!$B$2:$B$301,A97,Recebimentos!$C$2:$C$301,"&gt;=1",Recebimentos!$C$2:$C$301,"&lt;="&amp;Premissas!$B$2),0))</f>
        <v/>
      </c>
      <c r="H97" s="35">
        <f>IF(OR(A97="",E97="",G97=""),"",IF(OR(NOT(ISNUMBER(E97)),NOT(ISNUMBER(G97))),"",MAX(0,E97-G97)))</f>
        <v/>
      </c>
      <c r="I97" s="23">
        <f>IF(A97="","",IF(OR(B97="",C97="",D97="",E97="",F97="",Premissas!$B$2="",NOT(ISNUMBER(E97)),NOT(ISNUMBER(F97)),NOT(ISNUMBER(G97)),NOT(ISNUMBER(Premissas!$B$2)),NOT(ISNUMBER(Premissas!$B$3)),NOT(ISNUMBER(Premissas!$B$4))),"Revisar",IF(G97&gt;E97+Premissas!$B$4,"Pago a maior",IF(ABS(G97-E97)&lt;=Premissas!$B$4,"Quitada",IF(F97&lt;Premissas!$B$2,IF(G97&gt;Premissas!$B$4,"Parcial em atraso","Em atraso"),IF(F97-Premissas!$B$2&lt;=Premissas!$B$3,IF(G97&gt;Premissas!$B$4,"Parcial a vencer","A vencer"),IF(G97&gt;Premissas!$B$4,"Parcial em aberto","Em aberto")))))))</f>
        <v/>
      </c>
      <c r="J97" s="24">
        <f>IF(OR(A97="",F97="",H97="",Premissas!$B$2=""),"",IF(OR(NOT(ISNUMBER(F97)),NOT(ISNUMBER(H97)),NOT(ISNUMBER(Premissas!$B$2)),NOT(ISNUMBER(Premissas!$B$4))),"",IF(OR(H97&lt;=Premissas!$B$4,F97&gt;=Premissas!$B$2),"",Premissas!$B$2-F97)))</f>
        <v/>
      </c>
      <c r="K97" s="18" t="n"/>
      <c r="L97">
        <f>IF(Unidades!A97="","",Unidades!A97)</f>
        <v/>
      </c>
      <c r="M97">
        <f>IF(Premissas!D97="","",Premissas!D97)</f>
        <v/>
      </c>
    </row>
    <row r="98">
      <c r="A98" s="18" t="n"/>
      <c r="B98" s="19" t="n"/>
      <c r="C98" s="20" t="n"/>
      <c r="D98" s="18" t="n"/>
      <c r="E98" s="34" t="n"/>
      <c r="F98" s="19" t="n"/>
      <c r="G98" s="35">
        <f>IF(A98="","",IFERROR(SUMIFS(Recebimentos!$D$2:$D$301,Recebimentos!$B$2:$B$301,A98,Recebimentos!$C$2:$C$301,"&gt;=1",Recebimentos!$C$2:$C$301,"&lt;="&amp;Premissas!$B$2),0))</f>
        <v/>
      </c>
      <c r="H98" s="35">
        <f>IF(OR(A98="",E98="",G98=""),"",IF(OR(NOT(ISNUMBER(E98)),NOT(ISNUMBER(G98))),"",MAX(0,E98-G98)))</f>
        <v/>
      </c>
      <c r="I98" s="23">
        <f>IF(A98="","",IF(OR(B98="",C98="",D98="",E98="",F98="",Premissas!$B$2="",NOT(ISNUMBER(E98)),NOT(ISNUMBER(F98)),NOT(ISNUMBER(G98)),NOT(ISNUMBER(Premissas!$B$2)),NOT(ISNUMBER(Premissas!$B$3)),NOT(ISNUMBER(Premissas!$B$4))),"Revisar",IF(G98&gt;E98+Premissas!$B$4,"Pago a maior",IF(ABS(G98-E98)&lt;=Premissas!$B$4,"Quitada",IF(F98&lt;Premissas!$B$2,IF(G98&gt;Premissas!$B$4,"Parcial em atraso","Em atraso"),IF(F98-Premissas!$B$2&lt;=Premissas!$B$3,IF(G98&gt;Premissas!$B$4,"Parcial a vencer","A vencer"),IF(G98&gt;Premissas!$B$4,"Parcial em aberto","Em aberto")))))))</f>
        <v/>
      </c>
      <c r="J98" s="24">
        <f>IF(OR(A98="",F98="",H98="",Premissas!$B$2=""),"",IF(OR(NOT(ISNUMBER(F98)),NOT(ISNUMBER(H98)),NOT(ISNUMBER(Premissas!$B$2)),NOT(ISNUMBER(Premissas!$B$4))),"",IF(OR(H98&lt;=Premissas!$B$4,F98&gt;=Premissas!$B$2),"",Premissas!$B$2-F98)))</f>
        <v/>
      </c>
      <c r="K98" s="18" t="n"/>
      <c r="L98">
        <f>IF(Unidades!A98="","",Unidades!A98)</f>
        <v/>
      </c>
      <c r="M98">
        <f>IF(Premissas!D98="","",Premissas!D98)</f>
        <v/>
      </c>
    </row>
    <row r="99">
      <c r="A99" s="18" t="n"/>
      <c r="B99" s="19" t="n"/>
      <c r="C99" s="20" t="n"/>
      <c r="D99" s="18" t="n"/>
      <c r="E99" s="34" t="n"/>
      <c r="F99" s="19" t="n"/>
      <c r="G99" s="35">
        <f>IF(A99="","",IFERROR(SUMIFS(Recebimentos!$D$2:$D$301,Recebimentos!$B$2:$B$301,A99,Recebimentos!$C$2:$C$301,"&gt;=1",Recebimentos!$C$2:$C$301,"&lt;="&amp;Premissas!$B$2),0))</f>
        <v/>
      </c>
      <c r="H99" s="35">
        <f>IF(OR(A99="",E99="",G99=""),"",IF(OR(NOT(ISNUMBER(E99)),NOT(ISNUMBER(G99))),"",MAX(0,E99-G99)))</f>
        <v/>
      </c>
      <c r="I99" s="23">
        <f>IF(A99="","",IF(OR(B99="",C99="",D99="",E99="",F99="",Premissas!$B$2="",NOT(ISNUMBER(E99)),NOT(ISNUMBER(F99)),NOT(ISNUMBER(G99)),NOT(ISNUMBER(Premissas!$B$2)),NOT(ISNUMBER(Premissas!$B$3)),NOT(ISNUMBER(Premissas!$B$4))),"Revisar",IF(G99&gt;E99+Premissas!$B$4,"Pago a maior",IF(ABS(G99-E99)&lt;=Premissas!$B$4,"Quitada",IF(F99&lt;Premissas!$B$2,IF(G99&gt;Premissas!$B$4,"Parcial em atraso","Em atraso"),IF(F99-Premissas!$B$2&lt;=Premissas!$B$3,IF(G99&gt;Premissas!$B$4,"Parcial a vencer","A vencer"),IF(G99&gt;Premissas!$B$4,"Parcial em aberto","Em aberto")))))))</f>
        <v/>
      </c>
      <c r="J99" s="24">
        <f>IF(OR(A99="",F99="",H99="",Premissas!$B$2=""),"",IF(OR(NOT(ISNUMBER(F99)),NOT(ISNUMBER(H99)),NOT(ISNUMBER(Premissas!$B$2)),NOT(ISNUMBER(Premissas!$B$4))),"",IF(OR(H99&lt;=Premissas!$B$4,F99&gt;=Premissas!$B$2),"",Premissas!$B$2-F99)))</f>
        <v/>
      </c>
      <c r="K99" s="18" t="n"/>
      <c r="L99">
        <f>IF(Unidades!A99="","",Unidades!A99)</f>
        <v/>
      </c>
      <c r="M99">
        <f>IF(Premissas!D99="","",Premissas!D99)</f>
        <v/>
      </c>
    </row>
    <row r="100">
      <c r="A100" s="18" t="n"/>
      <c r="B100" s="19" t="n"/>
      <c r="C100" s="20" t="n"/>
      <c r="D100" s="18" t="n"/>
      <c r="E100" s="34" t="n"/>
      <c r="F100" s="19" t="n"/>
      <c r="G100" s="35">
        <f>IF(A100="","",IFERROR(SUMIFS(Recebimentos!$D$2:$D$301,Recebimentos!$B$2:$B$301,A100,Recebimentos!$C$2:$C$301,"&gt;=1",Recebimentos!$C$2:$C$301,"&lt;="&amp;Premissas!$B$2),0))</f>
        <v/>
      </c>
      <c r="H100" s="35">
        <f>IF(OR(A100="",E100="",G100=""),"",IF(OR(NOT(ISNUMBER(E100)),NOT(ISNUMBER(G100))),"",MAX(0,E100-G100)))</f>
        <v/>
      </c>
      <c r="I100" s="23">
        <f>IF(A100="","",IF(OR(B100="",C100="",D100="",E100="",F100="",Premissas!$B$2="",NOT(ISNUMBER(E100)),NOT(ISNUMBER(F100)),NOT(ISNUMBER(G100)),NOT(ISNUMBER(Premissas!$B$2)),NOT(ISNUMBER(Premissas!$B$3)),NOT(ISNUMBER(Premissas!$B$4))),"Revisar",IF(G100&gt;E100+Premissas!$B$4,"Pago a maior",IF(ABS(G100-E100)&lt;=Premissas!$B$4,"Quitada",IF(F100&lt;Premissas!$B$2,IF(G100&gt;Premissas!$B$4,"Parcial em atraso","Em atraso"),IF(F100-Premissas!$B$2&lt;=Premissas!$B$3,IF(G100&gt;Premissas!$B$4,"Parcial a vencer","A vencer"),IF(G100&gt;Premissas!$B$4,"Parcial em aberto","Em aberto")))))))</f>
        <v/>
      </c>
      <c r="J100" s="24">
        <f>IF(OR(A100="",F100="",H100="",Premissas!$B$2=""),"",IF(OR(NOT(ISNUMBER(F100)),NOT(ISNUMBER(H100)),NOT(ISNUMBER(Premissas!$B$2)),NOT(ISNUMBER(Premissas!$B$4))),"",IF(OR(H100&lt;=Premissas!$B$4,F100&gt;=Premissas!$B$2),"",Premissas!$B$2-F100)))</f>
        <v/>
      </c>
      <c r="K100" s="18" t="n"/>
      <c r="L100">
        <f>IF(Unidades!A100="","",Unidades!A100)</f>
        <v/>
      </c>
      <c r="M100">
        <f>IF(Premissas!D100="","",Premissas!D100)</f>
        <v/>
      </c>
    </row>
    <row r="101">
      <c r="A101" s="18" t="n"/>
      <c r="B101" s="19" t="n"/>
      <c r="C101" s="20" t="n"/>
      <c r="D101" s="18" t="n"/>
      <c r="E101" s="34" t="n"/>
      <c r="F101" s="19" t="n"/>
      <c r="G101" s="35">
        <f>IF(A101="","",IFERROR(SUMIFS(Recebimentos!$D$2:$D$301,Recebimentos!$B$2:$B$301,A101,Recebimentos!$C$2:$C$301,"&gt;=1",Recebimentos!$C$2:$C$301,"&lt;="&amp;Premissas!$B$2),0))</f>
        <v/>
      </c>
      <c r="H101" s="35">
        <f>IF(OR(A101="",E101="",G101=""),"",IF(OR(NOT(ISNUMBER(E101)),NOT(ISNUMBER(G101))),"",MAX(0,E101-G101)))</f>
        <v/>
      </c>
      <c r="I101" s="23">
        <f>IF(A101="","",IF(OR(B101="",C101="",D101="",E101="",F101="",Premissas!$B$2="",NOT(ISNUMBER(E101)),NOT(ISNUMBER(F101)),NOT(ISNUMBER(G101)),NOT(ISNUMBER(Premissas!$B$2)),NOT(ISNUMBER(Premissas!$B$3)),NOT(ISNUMBER(Premissas!$B$4))),"Revisar",IF(G101&gt;E101+Premissas!$B$4,"Pago a maior",IF(ABS(G101-E101)&lt;=Premissas!$B$4,"Quitada",IF(F101&lt;Premissas!$B$2,IF(G101&gt;Premissas!$B$4,"Parcial em atraso","Em atraso"),IF(F101-Premissas!$B$2&lt;=Premissas!$B$3,IF(G101&gt;Premissas!$B$4,"Parcial a vencer","A vencer"),IF(G101&gt;Premissas!$B$4,"Parcial em aberto","Em aberto")))))))</f>
        <v/>
      </c>
      <c r="J101" s="24">
        <f>IF(OR(A101="",F101="",H101="",Premissas!$B$2=""),"",IF(OR(NOT(ISNUMBER(F101)),NOT(ISNUMBER(H101)),NOT(ISNUMBER(Premissas!$B$2)),NOT(ISNUMBER(Premissas!$B$4))),"",IF(OR(H101&lt;=Premissas!$B$4,F101&gt;=Premissas!$B$2),"",Premissas!$B$2-F101)))</f>
        <v/>
      </c>
      <c r="K101" s="18" t="n"/>
      <c r="L101">
        <f>IF(Unidades!A101="","",Unidades!A101)</f>
        <v/>
      </c>
      <c r="M101">
        <f>IF(Premissas!D101="","",Premissas!D101)</f>
        <v/>
      </c>
    </row>
    <row r="102">
      <c r="A102" s="18" t="n"/>
      <c r="B102" s="19" t="n"/>
      <c r="C102" s="20" t="n"/>
      <c r="D102" s="18" t="n"/>
      <c r="E102" s="34" t="n"/>
      <c r="F102" s="19" t="n"/>
      <c r="G102" s="35">
        <f>IF(A102="","",IFERROR(SUMIFS(Recebimentos!$D$2:$D$301,Recebimentos!$B$2:$B$301,A102,Recebimentos!$C$2:$C$301,"&gt;=1",Recebimentos!$C$2:$C$301,"&lt;="&amp;Premissas!$B$2),0))</f>
        <v/>
      </c>
      <c r="H102" s="35">
        <f>IF(OR(A102="",E102="",G102=""),"",IF(OR(NOT(ISNUMBER(E102)),NOT(ISNUMBER(G102))),"",MAX(0,E102-G102)))</f>
        <v/>
      </c>
      <c r="I102" s="23">
        <f>IF(A102="","",IF(OR(B102="",C102="",D102="",E102="",F102="",Premissas!$B$2="",NOT(ISNUMBER(E102)),NOT(ISNUMBER(F102)),NOT(ISNUMBER(G102)),NOT(ISNUMBER(Premissas!$B$2)),NOT(ISNUMBER(Premissas!$B$3)),NOT(ISNUMBER(Premissas!$B$4))),"Revisar",IF(G102&gt;E102+Premissas!$B$4,"Pago a maior",IF(ABS(G102-E102)&lt;=Premissas!$B$4,"Quitada",IF(F102&lt;Premissas!$B$2,IF(G102&gt;Premissas!$B$4,"Parcial em atraso","Em atraso"),IF(F102-Premissas!$B$2&lt;=Premissas!$B$3,IF(G102&gt;Premissas!$B$4,"Parcial a vencer","A vencer"),IF(G102&gt;Premissas!$B$4,"Parcial em aberto","Em aberto")))))))</f>
        <v/>
      </c>
      <c r="J102" s="24">
        <f>IF(OR(A102="",F102="",H102="",Premissas!$B$2=""),"",IF(OR(NOT(ISNUMBER(F102)),NOT(ISNUMBER(H102)),NOT(ISNUMBER(Premissas!$B$2)),NOT(ISNUMBER(Premissas!$B$4))),"",IF(OR(H102&lt;=Premissas!$B$4,F102&gt;=Premissas!$B$2),"",Premissas!$B$2-F102)))</f>
        <v/>
      </c>
      <c r="K102" s="18" t="n"/>
      <c r="L102">
        <f>IF(Unidades!A102="","",Unidades!A102)</f>
        <v/>
      </c>
      <c r="M102">
        <f>IF(Premissas!D102="","",Premissas!D102)</f>
        <v/>
      </c>
    </row>
    <row r="103">
      <c r="A103" s="18" t="n"/>
      <c r="B103" s="19" t="n"/>
      <c r="C103" s="20" t="n"/>
      <c r="D103" s="18" t="n"/>
      <c r="E103" s="34" t="n"/>
      <c r="F103" s="19" t="n"/>
      <c r="G103" s="35">
        <f>IF(A103="","",IFERROR(SUMIFS(Recebimentos!$D$2:$D$301,Recebimentos!$B$2:$B$301,A103,Recebimentos!$C$2:$C$301,"&gt;=1",Recebimentos!$C$2:$C$301,"&lt;="&amp;Premissas!$B$2),0))</f>
        <v/>
      </c>
      <c r="H103" s="35">
        <f>IF(OR(A103="",E103="",G103=""),"",IF(OR(NOT(ISNUMBER(E103)),NOT(ISNUMBER(G103))),"",MAX(0,E103-G103)))</f>
        <v/>
      </c>
      <c r="I103" s="23">
        <f>IF(A103="","",IF(OR(B103="",C103="",D103="",E103="",F103="",Premissas!$B$2="",NOT(ISNUMBER(E103)),NOT(ISNUMBER(F103)),NOT(ISNUMBER(G103)),NOT(ISNUMBER(Premissas!$B$2)),NOT(ISNUMBER(Premissas!$B$3)),NOT(ISNUMBER(Premissas!$B$4))),"Revisar",IF(G103&gt;E103+Premissas!$B$4,"Pago a maior",IF(ABS(G103-E103)&lt;=Premissas!$B$4,"Quitada",IF(F103&lt;Premissas!$B$2,IF(G103&gt;Premissas!$B$4,"Parcial em atraso","Em atraso"),IF(F103-Premissas!$B$2&lt;=Premissas!$B$3,IF(G103&gt;Premissas!$B$4,"Parcial a vencer","A vencer"),IF(G103&gt;Premissas!$B$4,"Parcial em aberto","Em aberto")))))))</f>
        <v/>
      </c>
      <c r="J103" s="24">
        <f>IF(OR(A103="",F103="",H103="",Premissas!$B$2=""),"",IF(OR(NOT(ISNUMBER(F103)),NOT(ISNUMBER(H103)),NOT(ISNUMBER(Premissas!$B$2)),NOT(ISNUMBER(Premissas!$B$4))),"",IF(OR(H103&lt;=Premissas!$B$4,F103&gt;=Premissas!$B$2),"",Premissas!$B$2-F103)))</f>
        <v/>
      </c>
      <c r="K103" s="18" t="n"/>
      <c r="L103">
        <f>IF(Unidades!A103="","",Unidades!A103)</f>
        <v/>
      </c>
      <c r="M103">
        <f>IF(Premissas!D103="","",Premissas!D103)</f>
        <v/>
      </c>
    </row>
    <row r="104">
      <c r="A104" s="18" t="n"/>
      <c r="B104" s="19" t="n"/>
      <c r="C104" s="20" t="n"/>
      <c r="D104" s="18" t="n"/>
      <c r="E104" s="34" t="n"/>
      <c r="F104" s="19" t="n"/>
      <c r="G104" s="35">
        <f>IF(A104="","",IFERROR(SUMIFS(Recebimentos!$D$2:$D$301,Recebimentos!$B$2:$B$301,A104,Recebimentos!$C$2:$C$301,"&gt;=1",Recebimentos!$C$2:$C$301,"&lt;="&amp;Premissas!$B$2),0))</f>
        <v/>
      </c>
      <c r="H104" s="35">
        <f>IF(OR(A104="",E104="",G104=""),"",IF(OR(NOT(ISNUMBER(E104)),NOT(ISNUMBER(G104))),"",MAX(0,E104-G104)))</f>
        <v/>
      </c>
      <c r="I104" s="23">
        <f>IF(A104="","",IF(OR(B104="",C104="",D104="",E104="",F104="",Premissas!$B$2="",NOT(ISNUMBER(E104)),NOT(ISNUMBER(F104)),NOT(ISNUMBER(G104)),NOT(ISNUMBER(Premissas!$B$2)),NOT(ISNUMBER(Premissas!$B$3)),NOT(ISNUMBER(Premissas!$B$4))),"Revisar",IF(G104&gt;E104+Premissas!$B$4,"Pago a maior",IF(ABS(G104-E104)&lt;=Premissas!$B$4,"Quitada",IF(F104&lt;Premissas!$B$2,IF(G104&gt;Premissas!$B$4,"Parcial em atraso","Em atraso"),IF(F104-Premissas!$B$2&lt;=Premissas!$B$3,IF(G104&gt;Premissas!$B$4,"Parcial a vencer","A vencer"),IF(G104&gt;Premissas!$B$4,"Parcial em aberto","Em aberto")))))))</f>
        <v/>
      </c>
      <c r="J104" s="24">
        <f>IF(OR(A104="",F104="",H104="",Premissas!$B$2=""),"",IF(OR(NOT(ISNUMBER(F104)),NOT(ISNUMBER(H104)),NOT(ISNUMBER(Premissas!$B$2)),NOT(ISNUMBER(Premissas!$B$4))),"",IF(OR(H104&lt;=Premissas!$B$4,F104&gt;=Premissas!$B$2),"",Premissas!$B$2-F104)))</f>
        <v/>
      </c>
      <c r="K104" s="18" t="n"/>
      <c r="L104">
        <f>IF(Unidades!A104="","",Unidades!A104)</f>
        <v/>
      </c>
      <c r="M104">
        <f>IF(Premissas!D104="","",Premissas!D104)</f>
        <v/>
      </c>
    </row>
    <row r="105">
      <c r="A105" s="18" t="n"/>
      <c r="B105" s="19" t="n"/>
      <c r="C105" s="20" t="n"/>
      <c r="D105" s="18" t="n"/>
      <c r="E105" s="34" t="n"/>
      <c r="F105" s="19" t="n"/>
      <c r="G105" s="35">
        <f>IF(A105="","",IFERROR(SUMIFS(Recebimentos!$D$2:$D$301,Recebimentos!$B$2:$B$301,A105,Recebimentos!$C$2:$C$301,"&gt;=1",Recebimentos!$C$2:$C$301,"&lt;="&amp;Premissas!$B$2),0))</f>
        <v/>
      </c>
      <c r="H105" s="35">
        <f>IF(OR(A105="",E105="",G105=""),"",IF(OR(NOT(ISNUMBER(E105)),NOT(ISNUMBER(G105))),"",MAX(0,E105-G105)))</f>
        <v/>
      </c>
      <c r="I105" s="23">
        <f>IF(A105="","",IF(OR(B105="",C105="",D105="",E105="",F105="",Premissas!$B$2="",NOT(ISNUMBER(E105)),NOT(ISNUMBER(F105)),NOT(ISNUMBER(G105)),NOT(ISNUMBER(Premissas!$B$2)),NOT(ISNUMBER(Premissas!$B$3)),NOT(ISNUMBER(Premissas!$B$4))),"Revisar",IF(G105&gt;E105+Premissas!$B$4,"Pago a maior",IF(ABS(G105-E105)&lt;=Premissas!$B$4,"Quitada",IF(F105&lt;Premissas!$B$2,IF(G105&gt;Premissas!$B$4,"Parcial em atraso","Em atraso"),IF(F105-Premissas!$B$2&lt;=Premissas!$B$3,IF(G105&gt;Premissas!$B$4,"Parcial a vencer","A vencer"),IF(G105&gt;Premissas!$B$4,"Parcial em aberto","Em aberto")))))))</f>
        <v/>
      </c>
      <c r="J105" s="24">
        <f>IF(OR(A105="",F105="",H105="",Premissas!$B$2=""),"",IF(OR(NOT(ISNUMBER(F105)),NOT(ISNUMBER(H105)),NOT(ISNUMBER(Premissas!$B$2)),NOT(ISNUMBER(Premissas!$B$4))),"",IF(OR(H105&lt;=Premissas!$B$4,F105&gt;=Premissas!$B$2),"",Premissas!$B$2-F105)))</f>
        <v/>
      </c>
      <c r="K105" s="18" t="n"/>
      <c r="L105">
        <f>IF(Unidades!A105="","",Unidades!A105)</f>
        <v/>
      </c>
      <c r="M105">
        <f>IF(Premissas!D105="","",Premissas!D105)</f>
        <v/>
      </c>
    </row>
    <row r="106">
      <c r="A106" s="18" t="n"/>
      <c r="B106" s="19" t="n"/>
      <c r="C106" s="20" t="n"/>
      <c r="D106" s="18" t="n"/>
      <c r="E106" s="34" t="n"/>
      <c r="F106" s="19" t="n"/>
      <c r="G106" s="35">
        <f>IF(A106="","",IFERROR(SUMIFS(Recebimentos!$D$2:$D$301,Recebimentos!$B$2:$B$301,A106,Recebimentos!$C$2:$C$301,"&gt;=1",Recebimentos!$C$2:$C$301,"&lt;="&amp;Premissas!$B$2),0))</f>
        <v/>
      </c>
      <c r="H106" s="35">
        <f>IF(OR(A106="",E106="",G106=""),"",IF(OR(NOT(ISNUMBER(E106)),NOT(ISNUMBER(G106))),"",MAX(0,E106-G106)))</f>
        <v/>
      </c>
      <c r="I106" s="23">
        <f>IF(A106="","",IF(OR(B106="",C106="",D106="",E106="",F106="",Premissas!$B$2="",NOT(ISNUMBER(E106)),NOT(ISNUMBER(F106)),NOT(ISNUMBER(G106)),NOT(ISNUMBER(Premissas!$B$2)),NOT(ISNUMBER(Premissas!$B$3)),NOT(ISNUMBER(Premissas!$B$4))),"Revisar",IF(G106&gt;E106+Premissas!$B$4,"Pago a maior",IF(ABS(G106-E106)&lt;=Premissas!$B$4,"Quitada",IF(F106&lt;Premissas!$B$2,IF(G106&gt;Premissas!$B$4,"Parcial em atraso","Em atraso"),IF(F106-Premissas!$B$2&lt;=Premissas!$B$3,IF(G106&gt;Premissas!$B$4,"Parcial a vencer","A vencer"),IF(G106&gt;Premissas!$B$4,"Parcial em aberto","Em aberto")))))))</f>
        <v/>
      </c>
      <c r="J106" s="24">
        <f>IF(OR(A106="",F106="",H106="",Premissas!$B$2=""),"",IF(OR(NOT(ISNUMBER(F106)),NOT(ISNUMBER(H106)),NOT(ISNUMBER(Premissas!$B$2)),NOT(ISNUMBER(Premissas!$B$4))),"",IF(OR(H106&lt;=Premissas!$B$4,F106&gt;=Premissas!$B$2),"",Premissas!$B$2-F106)))</f>
        <v/>
      </c>
      <c r="K106" s="18" t="n"/>
      <c r="L106">
        <f>IF(Unidades!A106="","",Unidades!A106)</f>
        <v/>
      </c>
      <c r="M106">
        <f>IF(Premissas!D106="","",Premissas!D106)</f>
        <v/>
      </c>
    </row>
    <row r="107">
      <c r="A107" s="18" t="n"/>
      <c r="B107" s="19" t="n"/>
      <c r="C107" s="20" t="n"/>
      <c r="D107" s="18" t="n"/>
      <c r="E107" s="34" t="n"/>
      <c r="F107" s="19" t="n"/>
      <c r="G107" s="35">
        <f>IF(A107="","",IFERROR(SUMIFS(Recebimentos!$D$2:$D$301,Recebimentos!$B$2:$B$301,A107,Recebimentos!$C$2:$C$301,"&gt;=1",Recebimentos!$C$2:$C$301,"&lt;="&amp;Premissas!$B$2),0))</f>
        <v/>
      </c>
      <c r="H107" s="35">
        <f>IF(OR(A107="",E107="",G107=""),"",IF(OR(NOT(ISNUMBER(E107)),NOT(ISNUMBER(G107))),"",MAX(0,E107-G107)))</f>
        <v/>
      </c>
      <c r="I107" s="23">
        <f>IF(A107="","",IF(OR(B107="",C107="",D107="",E107="",F107="",Premissas!$B$2="",NOT(ISNUMBER(E107)),NOT(ISNUMBER(F107)),NOT(ISNUMBER(G107)),NOT(ISNUMBER(Premissas!$B$2)),NOT(ISNUMBER(Premissas!$B$3)),NOT(ISNUMBER(Premissas!$B$4))),"Revisar",IF(G107&gt;E107+Premissas!$B$4,"Pago a maior",IF(ABS(G107-E107)&lt;=Premissas!$B$4,"Quitada",IF(F107&lt;Premissas!$B$2,IF(G107&gt;Premissas!$B$4,"Parcial em atraso","Em atraso"),IF(F107-Premissas!$B$2&lt;=Premissas!$B$3,IF(G107&gt;Premissas!$B$4,"Parcial a vencer","A vencer"),IF(G107&gt;Premissas!$B$4,"Parcial em aberto","Em aberto")))))))</f>
        <v/>
      </c>
      <c r="J107" s="24">
        <f>IF(OR(A107="",F107="",H107="",Premissas!$B$2=""),"",IF(OR(NOT(ISNUMBER(F107)),NOT(ISNUMBER(H107)),NOT(ISNUMBER(Premissas!$B$2)),NOT(ISNUMBER(Premissas!$B$4))),"",IF(OR(H107&lt;=Premissas!$B$4,F107&gt;=Premissas!$B$2),"",Premissas!$B$2-F107)))</f>
        <v/>
      </c>
      <c r="K107" s="18" t="n"/>
      <c r="L107">
        <f>IF(Unidades!A107="","",Unidades!A107)</f>
        <v/>
      </c>
      <c r="M107">
        <f>IF(Premissas!D107="","",Premissas!D107)</f>
        <v/>
      </c>
    </row>
    <row r="108">
      <c r="A108" s="18" t="n"/>
      <c r="B108" s="19" t="n"/>
      <c r="C108" s="20" t="n"/>
      <c r="D108" s="18" t="n"/>
      <c r="E108" s="34" t="n"/>
      <c r="F108" s="19" t="n"/>
      <c r="G108" s="35">
        <f>IF(A108="","",IFERROR(SUMIFS(Recebimentos!$D$2:$D$301,Recebimentos!$B$2:$B$301,A108,Recebimentos!$C$2:$C$301,"&gt;=1",Recebimentos!$C$2:$C$301,"&lt;="&amp;Premissas!$B$2),0))</f>
        <v/>
      </c>
      <c r="H108" s="35">
        <f>IF(OR(A108="",E108="",G108=""),"",IF(OR(NOT(ISNUMBER(E108)),NOT(ISNUMBER(G108))),"",MAX(0,E108-G108)))</f>
        <v/>
      </c>
      <c r="I108" s="23">
        <f>IF(A108="","",IF(OR(B108="",C108="",D108="",E108="",F108="",Premissas!$B$2="",NOT(ISNUMBER(E108)),NOT(ISNUMBER(F108)),NOT(ISNUMBER(G108)),NOT(ISNUMBER(Premissas!$B$2)),NOT(ISNUMBER(Premissas!$B$3)),NOT(ISNUMBER(Premissas!$B$4))),"Revisar",IF(G108&gt;E108+Premissas!$B$4,"Pago a maior",IF(ABS(G108-E108)&lt;=Premissas!$B$4,"Quitada",IF(F108&lt;Premissas!$B$2,IF(G108&gt;Premissas!$B$4,"Parcial em atraso","Em atraso"),IF(F108-Premissas!$B$2&lt;=Premissas!$B$3,IF(G108&gt;Premissas!$B$4,"Parcial a vencer","A vencer"),IF(G108&gt;Premissas!$B$4,"Parcial em aberto","Em aberto")))))))</f>
        <v/>
      </c>
      <c r="J108" s="24">
        <f>IF(OR(A108="",F108="",H108="",Premissas!$B$2=""),"",IF(OR(NOT(ISNUMBER(F108)),NOT(ISNUMBER(H108)),NOT(ISNUMBER(Premissas!$B$2)),NOT(ISNUMBER(Premissas!$B$4))),"",IF(OR(H108&lt;=Premissas!$B$4,F108&gt;=Premissas!$B$2),"",Premissas!$B$2-F108)))</f>
        <v/>
      </c>
      <c r="K108" s="18" t="n"/>
      <c r="L108">
        <f>IF(Unidades!A108="","",Unidades!A108)</f>
        <v/>
      </c>
      <c r="M108">
        <f>IF(Premissas!D108="","",Premissas!D108)</f>
        <v/>
      </c>
    </row>
    <row r="109">
      <c r="A109" s="18" t="n"/>
      <c r="B109" s="19" t="n"/>
      <c r="C109" s="20" t="n"/>
      <c r="D109" s="18" t="n"/>
      <c r="E109" s="34" t="n"/>
      <c r="F109" s="19" t="n"/>
      <c r="G109" s="35">
        <f>IF(A109="","",IFERROR(SUMIFS(Recebimentos!$D$2:$D$301,Recebimentos!$B$2:$B$301,A109,Recebimentos!$C$2:$C$301,"&gt;=1",Recebimentos!$C$2:$C$301,"&lt;="&amp;Premissas!$B$2),0))</f>
        <v/>
      </c>
      <c r="H109" s="35">
        <f>IF(OR(A109="",E109="",G109=""),"",IF(OR(NOT(ISNUMBER(E109)),NOT(ISNUMBER(G109))),"",MAX(0,E109-G109)))</f>
        <v/>
      </c>
      <c r="I109" s="23">
        <f>IF(A109="","",IF(OR(B109="",C109="",D109="",E109="",F109="",Premissas!$B$2="",NOT(ISNUMBER(E109)),NOT(ISNUMBER(F109)),NOT(ISNUMBER(G109)),NOT(ISNUMBER(Premissas!$B$2)),NOT(ISNUMBER(Premissas!$B$3)),NOT(ISNUMBER(Premissas!$B$4))),"Revisar",IF(G109&gt;E109+Premissas!$B$4,"Pago a maior",IF(ABS(G109-E109)&lt;=Premissas!$B$4,"Quitada",IF(F109&lt;Premissas!$B$2,IF(G109&gt;Premissas!$B$4,"Parcial em atraso","Em atraso"),IF(F109-Premissas!$B$2&lt;=Premissas!$B$3,IF(G109&gt;Premissas!$B$4,"Parcial a vencer","A vencer"),IF(G109&gt;Premissas!$B$4,"Parcial em aberto","Em aberto")))))))</f>
        <v/>
      </c>
      <c r="J109" s="24">
        <f>IF(OR(A109="",F109="",H109="",Premissas!$B$2=""),"",IF(OR(NOT(ISNUMBER(F109)),NOT(ISNUMBER(H109)),NOT(ISNUMBER(Premissas!$B$2)),NOT(ISNUMBER(Premissas!$B$4))),"",IF(OR(H109&lt;=Premissas!$B$4,F109&gt;=Premissas!$B$2),"",Premissas!$B$2-F109)))</f>
        <v/>
      </c>
      <c r="K109" s="18" t="n"/>
      <c r="L109">
        <f>IF(Unidades!A109="","",Unidades!A109)</f>
        <v/>
      </c>
      <c r="M109">
        <f>IF(Premissas!D109="","",Premissas!D109)</f>
        <v/>
      </c>
    </row>
    <row r="110">
      <c r="A110" s="18" t="n"/>
      <c r="B110" s="19" t="n"/>
      <c r="C110" s="20" t="n"/>
      <c r="D110" s="18" t="n"/>
      <c r="E110" s="34" t="n"/>
      <c r="F110" s="19" t="n"/>
      <c r="G110" s="35">
        <f>IF(A110="","",IFERROR(SUMIFS(Recebimentos!$D$2:$D$301,Recebimentos!$B$2:$B$301,A110,Recebimentos!$C$2:$C$301,"&gt;=1",Recebimentos!$C$2:$C$301,"&lt;="&amp;Premissas!$B$2),0))</f>
        <v/>
      </c>
      <c r="H110" s="35">
        <f>IF(OR(A110="",E110="",G110=""),"",IF(OR(NOT(ISNUMBER(E110)),NOT(ISNUMBER(G110))),"",MAX(0,E110-G110)))</f>
        <v/>
      </c>
      <c r="I110" s="23">
        <f>IF(A110="","",IF(OR(B110="",C110="",D110="",E110="",F110="",Premissas!$B$2="",NOT(ISNUMBER(E110)),NOT(ISNUMBER(F110)),NOT(ISNUMBER(G110)),NOT(ISNUMBER(Premissas!$B$2)),NOT(ISNUMBER(Premissas!$B$3)),NOT(ISNUMBER(Premissas!$B$4))),"Revisar",IF(G110&gt;E110+Premissas!$B$4,"Pago a maior",IF(ABS(G110-E110)&lt;=Premissas!$B$4,"Quitada",IF(F110&lt;Premissas!$B$2,IF(G110&gt;Premissas!$B$4,"Parcial em atraso","Em atraso"),IF(F110-Premissas!$B$2&lt;=Premissas!$B$3,IF(G110&gt;Premissas!$B$4,"Parcial a vencer","A vencer"),IF(G110&gt;Premissas!$B$4,"Parcial em aberto","Em aberto")))))))</f>
        <v/>
      </c>
      <c r="J110" s="24">
        <f>IF(OR(A110="",F110="",H110="",Premissas!$B$2=""),"",IF(OR(NOT(ISNUMBER(F110)),NOT(ISNUMBER(H110)),NOT(ISNUMBER(Premissas!$B$2)),NOT(ISNUMBER(Premissas!$B$4))),"",IF(OR(H110&lt;=Premissas!$B$4,F110&gt;=Premissas!$B$2),"",Premissas!$B$2-F110)))</f>
        <v/>
      </c>
      <c r="K110" s="18" t="n"/>
      <c r="L110">
        <f>IF(Unidades!A110="","",Unidades!A110)</f>
        <v/>
      </c>
      <c r="M110">
        <f>IF(Premissas!D110="","",Premissas!D110)</f>
        <v/>
      </c>
    </row>
    <row r="111">
      <c r="A111" s="18" t="n"/>
      <c r="B111" s="19" t="n"/>
      <c r="C111" s="20" t="n"/>
      <c r="D111" s="18" t="n"/>
      <c r="E111" s="34" t="n"/>
      <c r="F111" s="19" t="n"/>
      <c r="G111" s="35">
        <f>IF(A111="","",IFERROR(SUMIFS(Recebimentos!$D$2:$D$301,Recebimentos!$B$2:$B$301,A111,Recebimentos!$C$2:$C$301,"&gt;=1",Recebimentos!$C$2:$C$301,"&lt;="&amp;Premissas!$B$2),0))</f>
        <v/>
      </c>
      <c r="H111" s="35">
        <f>IF(OR(A111="",E111="",G111=""),"",IF(OR(NOT(ISNUMBER(E111)),NOT(ISNUMBER(G111))),"",MAX(0,E111-G111)))</f>
        <v/>
      </c>
      <c r="I111" s="23">
        <f>IF(A111="","",IF(OR(B111="",C111="",D111="",E111="",F111="",Premissas!$B$2="",NOT(ISNUMBER(E111)),NOT(ISNUMBER(F111)),NOT(ISNUMBER(G111)),NOT(ISNUMBER(Premissas!$B$2)),NOT(ISNUMBER(Premissas!$B$3)),NOT(ISNUMBER(Premissas!$B$4))),"Revisar",IF(G111&gt;E111+Premissas!$B$4,"Pago a maior",IF(ABS(G111-E111)&lt;=Premissas!$B$4,"Quitada",IF(F111&lt;Premissas!$B$2,IF(G111&gt;Premissas!$B$4,"Parcial em atraso","Em atraso"),IF(F111-Premissas!$B$2&lt;=Premissas!$B$3,IF(G111&gt;Premissas!$B$4,"Parcial a vencer","A vencer"),IF(G111&gt;Premissas!$B$4,"Parcial em aberto","Em aberto")))))))</f>
        <v/>
      </c>
      <c r="J111" s="24">
        <f>IF(OR(A111="",F111="",H111="",Premissas!$B$2=""),"",IF(OR(NOT(ISNUMBER(F111)),NOT(ISNUMBER(H111)),NOT(ISNUMBER(Premissas!$B$2)),NOT(ISNUMBER(Premissas!$B$4))),"",IF(OR(H111&lt;=Premissas!$B$4,F111&gt;=Premissas!$B$2),"",Premissas!$B$2-F111)))</f>
        <v/>
      </c>
      <c r="K111" s="18" t="n"/>
      <c r="L111">
        <f>IF(Unidades!A111="","",Unidades!A111)</f>
        <v/>
      </c>
      <c r="M111">
        <f>IF(Premissas!D111="","",Premissas!D111)</f>
        <v/>
      </c>
    </row>
    <row r="112">
      <c r="A112" s="18" t="n"/>
      <c r="B112" s="19" t="n"/>
      <c r="C112" s="20" t="n"/>
      <c r="D112" s="18" t="n"/>
      <c r="E112" s="34" t="n"/>
      <c r="F112" s="19" t="n"/>
      <c r="G112" s="35">
        <f>IF(A112="","",IFERROR(SUMIFS(Recebimentos!$D$2:$D$301,Recebimentos!$B$2:$B$301,A112,Recebimentos!$C$2:$C$301,"&gt;=1",Recebimentos!$C$2:$C$301,"&lt;="&amp;Premissas!$B$2),0))</f>
        <v/>
      </c>
      <c r="H112" s="35">
        <f>IF(OR(A112="",E112="",G112=""),"",IF(OR(NOT(ISNUMBER(E112)),NOT(ISNUMBER(G112))),"",MAX(0,E112-G112)))</f>
        <v/>
      </c>
      <c r="I112" s="23">
        <f>IF(A112="","",IF(OR(B112="",C112="",D112="",E112="",F112="",Premissas!$B$2="",NOT(ISNUMBER(E112)),NOT(ISNUMBER(F112)),NOT(ISNUMBER(G112)),NOT(ISNUMBER(Premissas!$B$2)),NOT(ISNUMBER(Premissas!$B$3)),NOT(ISNUMBER(Premissas!$B$4))),"Revisar",IF(G112&gt;E112+Premissas!$B$4,"Pago a maior",IF(ABS(G112-E112)&lt;=Premissas!$B$4,"Quitada",IF(F112&lt;Premissas!$B$2,IF(G112&gt;Premissas!$B$4,"Parcial em atraso","Em atraso"),IF(F112-Premissas!$B$2&lt;=Premissas!$B$3,IF(G112&gt;Premissas!$B$4,"Parcial a vencer","A vencer"),IF(G112&gt;Premissas!$B$4,"Parcial em aberto","Em aberto")))))))</f>
        <v/>
      </c>
      <c r="J112" s="24">
        <f>IF(OR(A112="",F112="",H112="",Premissas!$B$2=""),"",IF(OR(NOT(ISNUMBER(F112)),NOT(ISNUMBER(H112)),NOT(ISNUMBER(Premissas!$B$2)),NOT(ISNUMBER(Premissas!$B$4))),"",IF(OR(H112&lt;=Premissas!$B$4,F112&gt;=Premissas!$B$2),"",Premissas!$B$2-F112)))</f>
        <v/>
      </c>
      <c r="K112" s="18" t="n"/>
      <c r="L112">
        <f>IF(Unidades!A112="","",Unidades!A112)</f>
        <v/>
      </c>
      <c r="M112">
        <f>IF(Premissas!D112="","",Premissas!D112)</f>
        <v/>
      </c>
    </row>
    <row r="113">
      <c r="A113" s="18" t="n"/>
      <c r="B113" s="19" t="n"/>
      <c r="C113" s="20" t="n"/>
      <c r="D113" s="18" t="n"/>
      <c r="E113" s="34" t="n"/>
      <c r="F113" s="19" t="n"/>
      <c r="G113" s="35">
        <f>IF(A113="","",IFERROR(SUMIFS(Recebimentos!$D$2:$D$301,Recebimentos!$B$2:$B$301,A113,Recebimentos!$C$2:$C$301,"&gt;=1",Recebimentos!$C$2:$C$301,"&lt;="&amp;Premissas!$B$2),0))</f>
        <v/>
      </c>
      <c r="H113" s="35">
        <f>IF(OR(A113="",E113="",G113=""),"",IF(OR(NOT(ISNUMBER(E113)),NOT(ISNUMBER(G113))),"",MAX(0,E113-G113)))</f>
        <v/>
      </c>
      <c r="I113" s="23">
        <f>IF(A113="","",IF(OR(B113="",C113="",D113="",E113="",F113="",Premissas!$B$2="",NOT(ISNUMBER(E113)),NOT(ISNUMBER(F113)),NOT(ISNUMBER(G113)),NOT(ISNUMBER(Premissas!$B$2)),NOT(ISNUMBER(Premissas!$B$3)),NOT(ISNUMBER(Premissas!$B$4))),"Revisar",IF(G113&gt;E113+Premissas!$B$4,"Pago a maior",IF(ABS(G113-E113)&lt;=Premissas!$B$4,"Quitada",IF(F113&lt;Premissas!$B$2,IF(G113&gt;Premissas!$B$4,"Parcial em atraso","Em atraso"),IF(F113-Premissas!$B$2&lt;=Premissas!$B$3,IF(G113&gt;Premissas!$B$4,"Parcial a vencer","A vencer"),IF(G113&gt;Premissas!$B$4,"Parcial em aberto","Em aberto")))))))</f>
        <v/>
      </c>
      <c r="J113" s="24">
        <f>IF(OR(A113="",F113="",H113="",Premissas!$B$2=""),"",IF(OR(NOT(ISNUMBER(F113)),NOT(ISNUMBER(H113)),NOT(ISNUMBER(Premissas!$B$2)),NOT(ISNUMBER(Premissas!$B$4))),"",IF(OR(H113&lt;=Premissas!$B$4,F113&gt;=Premissas!$B$2),"",Premissas!$B$2-F113)))</f>
        <v/>
      </c>
      <c r="K113" s="18" t="n"/>
      <c r="L113">
        <f>IF(Unidades!A113="","",Unidades!A113)</f>
        <v/>
      </c>
      <c r="M113">
        <f>IF(Premissas!D113="","",Premissas!D113)</f>
        <v/>
      </c>
    </row>
    <row r="114">
      <c r="A114" s="18" t="n"/>
      <c r="B114" s="19" t="n"/>
      <c r="C114" s="20" t="n"/>
      <c r="D114" s="18" t="n"/>
      <c r="E114" s="34" t="n"/>
      <c r="F114" s="19" t="n"/>
      <c r="G114" s="35">
        <f>IF(A114="","",IFERROR(SUMIFS(Recebimentos!$D$2:$D$301,Recebimentos!$B$2:$B$301,A114,Recebimentos!$C$2:$C$301,"&gt;=1",Recebimentos!$C$2:$C$301,"&lt;="&amp;Premissas!$B$2),0))</f>
        <v/>
      </c>
      <c r="H114" s="35">
        <f>IF(OR(A114="",E114="",G114=""),"",IF(OR(NOT(ISNUMBER(E114)),NOT(ISNUMBER(G114))),"",MAX(0,E114-G114)))</f>
        <v/>
      </c>
      <c r="I114" s="23">
        <f>IF(A114="","",IF(OR(B114="",C114="",D114="",E114="",F114="",Premissas!$B$2="",NOT(ISNUMBER(E114)),NOT(ISNUMBER(F114)),NOT(ISNUMBER(G114)),NOT(ISNUMBER(Premissas!$B$2)),NOT(ISNUMBER(Premissas!$B$3)),NOT(ISNUMBER(Premissas!$B$4))),"Revisar",IF(G114&gt;E114+Premissas!$B$4,"Pago a maior",IF(ABS(G114-E114)&lt;=Premissas!$B$4,"Quitada",IF(F114&lt;Premissas!$B$2,IF(G114&gt;Premissas!$B$4,"Parcial em atraso","Em atraso"),IF(F114-Premissas!$B$2&lt;=Premissas!$B$3,IF(G114&gt;Premissas!$B$4,"Parcial a vencer","A vencer"),IF(G114&gt;Premissas!$B$4,"Parcial em aberto","Em aberto")))))))</f>
        <v/>
      </c>
      <c r="J114" s="24">
        <f>IF(OR(A114="",F114="",H114="",Premissas!$B$2=""),"",IF(OR(NOT(ISNUMBER(F114)),NOT(ISNUMBER(H114)),NOT(ISNUMBER(Premissas!$B$2)),NOT(ISNUMBER(Premissas!$B$4))),"",IF(OR(H114&lt;=Premissas!$B$4,F114&gt;=Premissas!$B$2),"",Premissas!$B$2-F114)))</f>
        <v/>
      </c>
      <c r="K114" s="18" t="n"/>
      <c r="L114">
        <f>IF(Unidades!A114="","",Unidades!A114)</f>
        <v/>
      </c>
      <c r="M114">
        <f>IF(Premissas!D114="","",Premissas!D114)</f>
        <v/>
      </c>
    </row>
    <row r="115">
      <c r="A115" s="18" t="n"/>
      <c r="B115" s="19" t="n"/>
      <c r="C115" s="20" t="n"/>
      <c r="D115" s="18" t="n"/>
      <c r="E115" s="34" t="n"/>
      <c r="F115" s="19" t="n"/>
      <c r="G115" s="35">
        <f>IF(A115="","",IFERROR(SUMIFS(Recebimentos!$D$2:$D$301,Recebimentos!$B$2:$B$301,A115,Recebimentos!$C$2:$C$301,"&gt;=1",Recebimentos!$C$2:$C$301,"&lt;="&amp;Premissas!$B$2),0))</f>
        <v/>
      </c>
      <c r="H115" s="35">
        <f>IF(OR(A115="",E115="",G115=""),"",IF(OR(NOT(ISNUMBER(E115)),NOT(ISNUMBER(G115))),"",MAX(0,E115-G115)))</f>
        <v/>
      </c>
      <c r="I115" s="23">
        <f>IF(A115="","",IF(OR(B115="",C115="",D115="",E115="",F115="",Premissas!$B$2="",NOT(ISNUMBER(E115)),NOT(ISNUMBER(F115)),NOT(ISNUMBER(G115)),NOT(ISNUMBER(Premissas!$B$2)),NOT(ISNUMBER(Premissas!$B$3)),NOT(ISNUMBER(Premissas!$B$4))),"Revisar",IF(G115&gt;E115+Premissas!$B$4,"Pago a maior",IF(ABS(G115-E115)&lt;=Premissas!$B$4,"Quitada",IF(F115&lt;Premissas!$B$2,IF(G115&gt;Premissas!$B$4,"Parcial em atraso","Em atraso"),IF(F115-Premissas!$B$2&lt;=Premissas!$B$3,IF(G115&gt;Premissas!$B$4,"Parcial a vencer","A vencer"),IF(G115&gt;Premissas!$B$4,"Parcial em aberto","Em aberto")))))))</f>
        <v/>
      </c>
      <c r="J115" s="24">
        <f>IF(OR(A115="",F115="",H115="",Premissas!$B$2=""),"",IF(OR(NOT(ISNUMBER(F115)),NOT(ISNUMBER(H115)),NOT(ISNUMBER(Premissas!$B$2)),NOT(ISNUMBER(Premissas!$B$4))),"",IF(OR(H115&lt;=Premissas!$B$4,F115&gt;=Premissas!$B$2),"",Premissas!$B$2-F115)))</f>
        <v/>
      </c>
      <c r="K115" s="18" t="n"/>
      <c r="L115">
        <f>IF(Unidades!A115="","",Unidades!A115)</f>
        <v/>
      </c>
      <c r="M115">
        <f>IF(Premissas!D115="","",Premissas!D115)</f>
        <v/>
      </c>
    </row>
    <row r="116">
      <c r="A116" s="18" t="n"/>
      <c r="B116" s="19" t="n"/>
      <c r="C116" s="20" t="n"/>
      <c r="D116" s="18" t="n"/>
      <c r="E116" s="34" t="n"/>
      <c r="F116" s="19" t="n"/>
      <c r="G116" s="35">
        <f>IF(A116="","",IFERROR(SUMIFS(Recebimentos!$D$2:$D$301,Recebimentos!$B$2:$B$301,A116,Recebimentos!$C$2:$C$301,"&gt;=1",Recebimentos!$C$2:$C$301,"&lt;="&amp;Premissas!$B$2),0))</f>
        <v/>
      </c>
      <c r="H116" s="35">
        <f>IF(OR(A116="",E116="",G116=""),"",IF(OR(NOT(ISNUMBER(E116)),NOT(ISNUMBER(G116))),"",MAX(0,E116-G116)))</f>
        <v/>
      </c>
      <c r="I116" s="23">
        <f>IF(A116="","",IF(OR(B116="",C116="",D116="",E116="",F116="",Premissas!$B$2="",NOT(ISNUMBER(E116)),NOT(ISNUMBER(F116)),NOT(ISNUMBER(G116)),NOT(ISNUMBER(Premissas!$B$2)),NOT(ISNUMBER(Premissas!$B$3)),NOT(ISNUMBER(Premissas!$B$4))),"Revisar",IF(G116&gt;E116+Premissas!$B$4,"Pago a maior",IF(ABS(G116-E116)&lt;=Premissas!$B$4,"Quitada",IF(F116&lt;Premissas!$B$2,IF(G116&gt;Premissas!$B$4,"Parcial em atraso","Em atraso"),IF(F116-Premissas!$B$2&lt;=Premissas!$B$3,IF(G116&gt;Premissas!$B$4,"Parcial a vencer","A vencer"),IF(G116&gt;Premissas!$B$4,"Parcial em aberto","Em aberto")))))))</f>
        <v/>
      </c>
      <c r="J116" s="24">
        <f>IF(OR(A116="",F116="",H116="",Premissas!$B$2=""),"",IF(OR(NOT(ISNUMBER(F116)),NOT(ISNUMBER(H116)),NOT(ISNUMBER(Premissas!$B$2)),NOT(ISNUMBER(Premissas!$B$4))),"",IF(OR(H116&lt;=Premissas!$B$4,F116&gt;=Premissas!$B$2),"",Premissas!$B$2-F116)))</f>
        <v/>
      </c>
      <c r="K116" s="18" t="n"/>
      <c r="L116">
        <f>IF(Unidades!A116="","",Unidades!A116)</f>
        <v/>
      </c>
      <c r="M116">
        <f>IF(Premissas!D116="","",Premissas!D116)</f>
        <v/>
      </c>
    </row>
    <row r="117">
      <c r="A117" s="18" t="n"/>
      <c r="B117" s="19" t="n"/>
      <c r="C117" s="20" t="n"/>
      <c r="D117" s="18" t="n"/>
      <c r="E117" s="34" t="n"/>
      <c r="F117" s="19" t="n"/>
      <c r="G117" s="35">
        <f>IF(A117="","",IFERROR(SUMIFS(Recebimentos!$D$2:$D$301,Recebimentos!$B$2:$B$301,A117,Recebimentos!$C$2:$C$301,"&gt;=1",Recebimentos!$C$2:$C$301,"&lt;="&amp;Premissas!$B$2),0))</f>
        <v/>
      </c>
      <c r="H117" s="35">
        <f>IF(OR(A117="",E117="",G117=""),"",IF(OR(NOT(ISNUMBER(E117)),NOT(ISNUMBER(G117))),"",MAX(0,E117-G117)))</f>
        <v/>
      </c>
      <c r="I117" s="23">
        <f>IF(A117="","",IF(OR(B117="",C117="",D117="",E117="",F117="",Premissas!$B$2="",NOT(ISNUMBER(E117)),NOT(ISNUMBER(F117)),NOT(ISNUMBER(G117)),NOT(ISNUMBER(Premissas!$B$2)),NOT(ISNUMBER(Premissas!$B$3)),NOT(ISNUMBER(Premissas!$B$4))),"Revisar",IF(G117&gt;E117+Premissas!$B$4,"Pago a maior",IF(ABS(G117-E117)&lt;=Premissas!$B$4,"Quitada",IF(F117&lt;Premissas!$B$2,IF(G117&gt;Premissas!$B$4,"Parcial em atraso","Em atraso"),IF(F117-Premissas!$B$2&lt;=Premissas!$B$3,IF(G117&gt;Premissas!$B$4,"Parcial a vencer","A vencer"),IF(G117&gt;Premissas!$B$4,"Parcial em aberto","Em aberto")))))))</f>
        <v/>
      </c>
      <c r="J117" s="24">
        <f>IF(OR(A117="",F117="",H117="",Premissas!$B$2=""),"",IF(OR(NOT(ISNUMBER(F117)),NOT(ISNUMBER(H117)),NOT(ISNUMBER(Premissas!$B$2)),NOT(ISNUMBER(Premissas!$B$4))),"",IF(OR(H117&lt;=Premissas!$B$4,F117&gt;=Premissas!$B$2),"",Premissas!$B$2-F117)))</f>
        <v/>
      </c>
      <c r="K117" s="18" t="n"/>
      <c r="L117">
        <f>IF(Unidades!A117="","",Unidades!A117)</f>
        <v/>
      </c>
      <c r="M117">
        <f>IF(Premissas!D117="","",Premissas!D117)</f>
        <v/>
      </c>
    </row>
    <row r="118">
      <c r="A118" s="18" t="n"/>
      <c r="B118" s="19" t="n"/>
      <c r="C118" s="20" t="n"/>
      <c r="D118" s="18" t="n"/>
      <c r="E118" s="34" t="n"/>
      <c r="F118" s="19" t="n"/>
      <c r="G118" s="35">
        <f>IF(A118="","",IFERROR(SUMIFS(Recebimentos!$D$2:$D$301,Recebimentos!$B$2:$B$301,A118,Recebimentos!$C$2:$C$301,"&gt;=1",Recebimentos!$C$2:$C$301,"&lt;="&amp;Premissas!$B$2),0))</f>
        <v/>
      </c>
      <c r="H118" s="35">
        <f>IF(OR(A118="",E118="",G118=""),"",IF(OR(NOT(ISNUMBER(E118)),NOT(ISNUMBER(G118))),"",MAX(0,E118-G118)))</f>
        <v/>
      </c>
      <c r="I118" s="23">
        <f>IF(A118="","",IF(OR(B118="",C118="",D118="",E118="",F118="",Premissas!$B$2="",NOT(ISNUMBER(E118)),NOT(ISNUMBER(F118)),NOT(ISNUMBER(G118)),NOT(ISNUMBER(Premissas!$B$2)),NOT(ISNUMBER(Premissas!$B$3)),NOT(ISNUMBER(Premissas!$B$4))),"Revisar",IF(G118&gt;E118+Premissas!$B$4,"Pago a maior",IF(ABS(G118-E118)&lt;=Premissas!$B$4,"Quitada",IF(F118&lt;Premissas!$B$2,IF(G118&gt;Premissas!$B$4,"Parcial em atraso","Em atraso"),IF(F118-Premissas!$B$2&lt;=Premissas!$B$3,IF(G118&gt;Premissas!$B$4,"Parcial a vencer","A vencer"),IF(G118&gt;Premissas!$B$4,"Parcial em aberto","Em aberto")))))))</f>
        <v/>
      </c>
      <c r="J118" s="24">
        <f>IF(OR(A118="",F118="",H118="",Premissas!$B$2=""),"",IF(OR(NOT(ISNUMBER(F118)),NOT(ISNUMBER(H118)),NOT(ISNUMBER(Premissas!$B$2)),NOT(ISNUMBER(Premissas!$B$4))),"",IF(OR(H118&lt;=Premissas!$B$4,F118&gt;=Premissas!$B$2),"",Premissas!$B$2-F118)))</f>
        <v/>
      </c>
      <c r="K118" s="18" t="n"/>
      <c r="L118">
        <f>IF(Unidades!A118="","",Unidades!A118)</f>
        <v/>
      </c>
      <c r="M118">
        <f>IF(Premissas!D118="","",Premissas!D118)</f>
        <v/>
      </c>
    </row>
    <row r="119">
      <c r="A119" s="18" t="n"/>
      <c r="B119" s="19" t="n"/>
      <c r="C119" s="20" t="n"/>
      <c r="D119" s="18" t="n"/>
      <c r="E119" s="34" t="n"/>
      <c r="F119" s="19" t="n"/>
      <c r="G119" s="35">
        <f>IF(A119="","",IFERROR(SUMIFS(Recebimentos!$D$2:$D$301,Recebimentos!$B$2:$B$301,A119,Recebimentos!$C$2:$C$301,"&gt;=1",Recebimentos!$C$2:$C$301,"&lt;="&amp;Premissas!$B$2),0))</f>
        <v/>
      </c>
      <c r="H119" s="35">
        <f>IF(OR(A119="",E119="",G119=""),"",IF(OR(NOT(ISNUMBER(E119)),NOT(ISNUMBER(G119))),"",MAX(0,E119-G119)))</f>
        <v/>
      </c>
      <c r="I119" s="23">
        <f>IF(A119="","",IF(OR(B119="",C119="",D119="",E119="",F119="",Premissas!$B$2="",NOT(ISNUMBER(E119)),NOT(ISNUMBER(F119)),NOT(ISNUMBER(G119)),NOT(ISNUMBER(Premissas!$B$2)),NOT(ISNUMBER(Premissas!$B$3)),NOT(ISNUMBER(Premissas!$B$4))),"Revisar",IF(G119&gt;E119+Premissas!$B$4,"Pago a maior",IF(ABS(G119-E119)&lt;=Premissas!$B$4,"Quitada",IF(F119&lt;Premissas!$B$2,IF(G119&gt;Premissas!$B$4,"Parcial em atraso","Em atraso"),IF(F119-Premissas!$B$2&lt;=Premissas!$B$3,IF(G119&gt;Premissas!$B$4,"Parcial a vencer","A vencer"),IF(G119&gt;Premissas!$B$4,"Parcial em aberto","Em aberto")))))))</f>
        <v/>
      </c>
      <c r="J119" s="24">
        <f>IF(OR(A119="",F119="",H119="",Premissas!$B$2=""),"",IF(OR(NOT(ISNUMBER(F119)),NOT(ISNUMBER(H119)),NOT(ISNUMBER(Premissas!$B$2)),NOT(ISNUMBER(Premissas!$B$4))),"",IF(OR(H119&lt;=Premissas!$B$4,F119&gt;=Premissas!$B$2),"",Premissas!$B$2-F119)))</f>
        <v/>
      </c>
      <c r="K119" s="18" t="n"/>
      <c r="L119">
        <f>IF(Unidades!A119="","",Unidades!A119)</f>
        <v/>
      </c>
      <c r="M119">
        <f>IF(Premissas!D119="","",Premissas!D119)</f>
        <v/>
      </c>
    </row>
    <row r="120">
      <c r="A120" s="18" t="n"/>
      <c r="B120" s="19" t="n"/>
      <c r="C120" s="20" t="n"/>
      <c r="D120" s="18" t="n"/>
      <c r="E120" s="34" t="n"/>
      <c r="F120" s="19" t="n"/>
      <c r="G120" s="35">
        <f>IF(A120="","",IFERROR(SUMIFS(Recebimentos!$D$2:$D$301,Recebimentos!$B$2:$B$301,A120,Recebimentos!$C$2:$C$301,"&gt;=1",Recebimentos!$C$2:$C$301,"&lt;="&amp;Premissas!$B$2),0))</f>
        <v/>
      </c>
      <c r="H120" s="35">
        <f>IF(OR(A120="",E120="",G120=""),"",IF(OR(NOT(ISNUMBER(E120)),NOT(ISNUMBER(G120))),"",MAX(0,E120-G120)))</f>
        <v/>
      </c>
      <c r="I120" s="23">
        <f>IF(A120="","",IF(OR(B120="",C120="",D120="",E120="",F120="",Premissas!$B$2="",NOT(ISNUMBER(E120)),NOT(ISNUMBER(F120)),NOT(ISNUMBER(G120)),NOT(ISNUMBER(Premissas!$B$2)),NOT(ISNUMBER(Premissas!$B$3)),NOT(ISNUMBER(Premissas!$B$4))),"Revisar",IF(G120&gt;E120+Premissas!$B$4,"Pago a maior",IF(ABS(G120-E120)&lt;=Premissas!$B$4,"Quitada",IF(F120&lt;Premissas!$B$2,IF(G120&gt;Premissas!$B$4,"Parcial em atraso","Em atraso"),IF(F120-Premissas!$B$2&lt;=Premissas!$B$3,IF(G120&gt;Premissas!$B$4,"Parcial a vencer","A vencer"),IF(G120&gt;Premissas!$B$4,"Parcial em aberto","Em aberto")))))))</f>
        <v/>
      </c>
      <c r="J120" s="24">
        <f>IF(OR(A120="",F120="",H120="",Premissas!$B$2=""),"",IF(OR(NOT(ISNUMBER(F120)),NOT(ISNUMBER(H120)),NOT(ISNUMBER(Premissas!$B$2)),NOT(ISNUMBER(Premissas!$B$4))),"",IF(OR(H120&lt;=Premissas!$B$4,F120&gt;=Premissas!$B$2),"",Premissas!$B$2-F120)))</f>
        <v/>
      </c>
      <c r="K120" s="18" t="n"/>
      <c r="L120">
        <f>IF(Unidades!A120="","",Unidades!A120)</f>
        <v/>
      </c>
      <c r="M120">
        <f>IF(Premissas!D120="","",Premissas!D120)</f>
        <v/>
      </c>
    </row>
    <row r="121">
      <c r="A121" s="18" t="n"/>
      <c r="B121" s="19" t="n"/>
      <c r="C121" s="20" t="n"/>
      <c r="D121" s="18" t="n"/>
      <c r="E121" s="34" t="n"/>
      <c r="F121" s="19" t="n"/>
      <c r="G121" s="35">
        <f>IF(A121="","",IFERROR(SUMIFS(Recebimentos!$D$2:$D$301,Recebimentos!$B$2:$B$301,A121,Recebimentos!$C$2:$C$301,"&gt;=1",Recebimentos!$C$2:$C$301,"&lt;="&amp;Premissas!$B$2),0))</f>
        <v/>
      </c>
      <c r="H121" s="35">
        <f>IF(OR(A121="",E121="",G121=""),"",IF(OR(NOT(ISNUMBER(E121)),NOT(ISNUMBER(G121))),"",MAX(0,E121-G121)))</f>
        <v/>
      </c>
      <c r="I121" s="23">
        <f>IF(A121="","",IF(OR(B121="",C121="",D121="",E121="",F121="",Premissas!$B$2="",NOT(ISNUMBER(E121)),NOT(ISNUMBER(F121)),NOT(ISNUMBER(G121)),NOT(ISNUMBER(Premissas!$B$2)),NOT(ISNUMBER(Premissas!$B$3)),NOT(ISNUMBER(Premissas!$B$4))),"Revisar",IF(G121&gt;E121+Premissas!$B$4,"Pago a maior",IF(ABS(G121-E121)&lt;=Premissas!$B$4,"Quitada",IF(F121&lt;Premissas!$B$2,IF(G121&gt;Premissas!$B$4,"Parcial em atraso","Em atraso"),IF(F121-Premissas!$B$2&lt;=Premissas!$B$3,IF(G121&gt;Premissas!$B$4,"Parcial a vencer","A vencer"),IF(G121&gt;Premissas!$B$4,"Parcial em aberto","Em aberto")))))))</f>
        <v/>
      </c>
      <c r="J121" s="24">
        <f>IF(OR(A121="",F121="",H121="",Premissas!$B$2=""),"",IF(OR(NOT(ISNUMBER(F121)),NOT(ISNUMBER(H121)),NOT(ISNUMBER(Premissas!$B$2)),NOT(ISNUMBER(Premissas!$B$4))),"",IF(OR(H121&lt;=Premissas!$B$4,F121&gt;=Premissas!$B$2),"",Premissas!$B$2-F121)))</f>
        <v/>
      </c>
      <c r="K121" s="18" t="n"/>
      <c r="L121">
        <f>IF(Unidades!A121="","",Unidades!A121)</f>
        <v/>
      </c>
      <c r="M121">
        <f>IF(Premissas!D121="","",Premissas!D121)</f>
        <v/>
      </c>
    </row>
  </sheetData>
  <autoFilter ref="A1:K121"/>
  <conditionalFormatting sqref="A2:K121">
    <cfRule type="expression" priority="1" dxfId="0" stopIfTrue="1">
      <formula>AND($A2&lt;&gt;"",COUNTIF($A$2:$A$121,$A2)&gt;1)</formula>
    </cfRule>
    <cfRule type="expression" priority="2" dxfId="2" stopIfTrue="1">
      <formula>AND($A2&lt;&gt;"",OR($B2="",$C2="",$D2="",$E2="",$F2=""))</formula>
    </cfRule>
    <cfRule type="expression" priority="3" dxfId="2" stopIfTrue="1">
      <formula>$I2="Revisar"</formula>
    </cfRule>
    <cfRule type="expression" priority="4" dxfId="0" stopIfTrue="1">
      <formula>OR($I2="Em atraso",$I2="Parcial em atraso")</formula>
    </cfRule>
    <cfRule type="expression" priority="5" dxfId="3" stopIfTrue="1">
      <formula>OR($I2="A vencer",$I2="Parcial a vencer")</formula>
    </cfRule>
    <cfRule type="expression" priority="6" dxfId="1" stopIfTrue="1">
      <formula>$I2="Pago a maior"</formula>
    </cfRule>
    <cfRule type="expression" priority="7" dxfId="4" stopIfTrue="1">
      <formula>$I2="Quitada"</formula>
    </cfRule>
  </conditionalFormatting>
  <dataValidations count="7">
    <dataValidation sqref="A2:A121" showDropDown="0" showInputMessage="0" showErrorMessage="1" allowBlank="0" errorTitle="ID duplicado" error="Use um ID de cota único ou deixe a célula vazia." type="custom" errorStyle="stop">
      <formula1>OR(A2="",COUNTIF($A$2:$A$121,A2)=1)</formula1>
    </dataValidation>
    <dataValidation sqref="B2:B121" showDropDown="0" showInputMessage="0" showErrorMessage="1" allowBlank="0" errorTitle="Competência inválida" error="Informe o primeiro dia do mês entre 01/01/2020 e 31/12/2100." type="custom" errorStyle="stop">
      <formula1>OR(B2="",AND(ISNUMBER(B2),DAY(B2)=1,B2&gt;=DATE(2020,1,1),B2&lt;=DATE(2100,12,31)))</formula1>
    </dataValidation>
    <dataValidation sqref="C2:C121" showDropDown="0" showInputMessage="0" showErrorMessage="1" allowBlank="0" errorTitle="Unidade inválida" error="Selecione uma unidade cadastrada na aba Unidades." type="list" errorStyle="stop">
      <formula1>$L$2:$L$101</formula1>
    </dataValidation>
    <dataValidation sqref="D2:D121" showDropDown="0" showInputMessage="0" showErrorMessage="1" allowBlank="0" errorTitle="Tipo inválido" error="Selecione um tipo cadastrado na aba Premissas." type="list" errorStyle="stop">
      <formula1>$M$2:$M$11</formula1>
    </dataValidation>
    <dataValidation sqref="E2:E121" showDropDown="0" showInputMessage="0" showErrorMessage="1" allowBlank="0" errorTitle="Valor inválido" error="Informe um valor em reais maior que zero." type="decimal" errorStyle="stop" operator="greaterThan">
      <formula1>0</formula1>
    </dataValidation>
    <dataValidation sqref="F2:F121" showDropDown="0" showInputMessage="0" showErrorMessage="1" allowBlank="0" errorTitle="Vencimento inválido" error="Informe uma data entre 01/01/2020 e 31/12/2100." type="date" errorStyle="stop" operator="between">
      <formula1>DATE(2020,1,1)</formula1>
      <formula2>DATE(2100,12,31)</formula2>
    </dataValidation>
    <dataValidation sqref="K2:K121" showDropDown="0" showInputMessage="0" showErrorMessage="1" allowBlank="0" errorTitle="Texto muito longo" error="Use no máximo 150 caracteres." type="textLength" errorStyle="stop" operator="lessThanOrEqual">
      <formula1>150</formula1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9" customWidth="1" min="3" max="3"/>
    <col width="17" customWidth="1" min="4" max="4"/>
    <col width="40" customWidth="1" min="5" max="5"/>
    <col hidden="1" width="13" customWidth="1" min="6" max="6"/>
    <col hidden="1" width="13" customWidth="1" min="7" max="7"/>
  </cols>
  <sheetData>
    <row r="1" ht="36" customHeight="1">
      <c r="A1" s="17" t="inlineStr">
        <is>
          <t>ID do recebimento</t>
        </is>
      </c>
      <c r="B1" s="17" t="inlineStr">
        <is>
          <t>ID da cota</t>
        </is>
      </c>
      <c r="C1" s="17" t="inlineStr">
        <is>
          <t>Data do recebimento</t>
        </is>
      </c>
      <c r="D1" s="17" t="inlineStr">
        <is>
          <t>Valor recebido</t>
        </is>
      </c>
      <c r="E1" s="17" t="inlineStr">
        <is>
          <t>Observação administrativa</t>
        </is>
      </c>
      <c r="F1" t="inlineStr">
        <is>
          <t>Lista auxiliar de cotas</t>
        </is>
      </c>
      <c r="G1" t="inlineStr">
        <is>
          <t>Data auxiliar</t>
        </is>
      </c>
    </row>
    <row r="2">
      <c r="A2" s="18" t="inlineStr">
        <is>
          <t>EX-REC-001</t>
        </is>
      </c>
      <c r="B2" s="18" t="inlineStr">
        <is>
          <t>EX-COTA-001</t>
        </is>
      </c>
      <c r="C2" s="19" t="n">
        <v>46242</v>
      </c>
      <c r="D2" s="34" t="n">
        <v>550</v>
      </c>
      <c r="E2" s="18" t="inlineStr">
        <is>
          <t>EXEMPLO FICTÍCIO</t>
        </is>
      </c>
      <c r="F2">
        <f>IF(Cotas!A2="","",Cotas!A2)</f>
        <v/>
      </c>
      <c r="G2">
        <f>Premissas!$B$2</f>
        <v/>
      </c>
    </row>
    <row r="3">
      <c r="A3" s="18" t="inlineStr">
        <is>
          <t>EX-REC-002</t>
        </is>
      </c>
      <c r="B3" s="18" t="inlineStr">
        <is>
          <t>EX-COTA-003</t>
        </is>
      </c>
      <c r="C3" s="19" t="n">
        <v>46246</v>
      </c>
      <c r="D3" s="34" t="n">
        <v>300</v>
      </c>
      <c r="E3" s="18" t="inlineStr">
        <is>
          <t>EXEMPLO FICTÍCIO</t>
        </is>
      </c>
      <c r="F3">
        <f>IF(Cotas!A3="","",Cotas!A3)</f>
        <v/>
      </c>
    </row>
    <row r="4">
      <c r="A4" s="18" t="inlineStr">
        <is>
          <t>EX-REC-003</t>
        </is>
      </c>
      <c r="B4" s="18" t="inlineStr">
        <is>
          <t>EX-COTA-004</t>
        </is>
      </c>
      <c r="C4" s="19" t="n">
        <v>46274</v>
      </c>
      <c r="D4" s="34" t="n">
        <v>600</v>
      </c>
      <c r="E4" s="18" t="inlineStr">
        <is>
          <t>EXEMPLO FICTÍCIO</t>
        </is>
      </c>
      <c r="F4">
        <f>IF(Cotas!A4="","",Cotas!A4)</f>
        <v/>
      </c>
    </row>
    <row r="5">
      <c r="A5" s="18" t="inlineStr">
        <is>
          <t>EX-REC-004</t>
        </is>
      </c>
      <c r="B5" s="18" t="inlineStr">
        <is>
          <t>EX-COTA-007</t>
        </is>
      </c>
      <c r="C5" s="19" t="n">
        <v>46279</v>
      </c>
      <c r="D5" s="34" t="n">
        <v>600</v>
      </c>
      <c r="E5" s="18" t="inlineStr">
        <is>
          <t>EXEMPLO FICTÍCIO</t>
        </is>
      </c>
      <c r="F5">
        <f>IF(Cotas!A5="","",Cotas!A5)</f>
        <v/>
      </c>
    </row>
    <row r="6">
      <c r="A6" s="18" t="inlineStr">
        <is>
          <t>EX-REC-005</t>
        </is>
      </c>
      <c r="B6" s="18" t="inlineStr">
        <is>
          <t>EX-COTA-007</t>
        </is>
      </c>
      <c r="C6" s="19" t="n">
        <v>46280</v>
      </c>
      <c r="D6" s="34" t="n">
        <v>400</v>
      </c>
      <c r="E6" s="18" t="inlineStr">
        <is>
          <t>EXEMPLO FICTÍCIO</t>
        </is>
      </c>
      <c r="F6">
        <f>IF(Cotas!A6="","",Cotas!A6)</f>
        <v/>
      </c>
    </row>
    <row r="7">
      <c r="A7" s="18" t="inlineStr">
        <is>
          <t>EX-REC-006</t>
        </is>
      </c>
      <c r="B7" s="18" t="inlineStr">
        <is>
          <t>EX-COTA-008</t>
        </is>
      </c>
      <c r="C7" s="19" t="n">
        <v>46281</v>
      </c>
      <c r="D7" s="34" t="n">
        <v>950</v>
      </c>
      <c r="E7" s="18" t="inlineStr">
        <is>
          <t>EXEMPLO FICTÍCIO</t>
        </is>
      </c>
      <c r="F7">
        <f>IF(Cotas!A7="","",Cotas!A7)</f>
        <v/>
      </c>
    </row>
    <row r="8">
      <c r="A8" s="18" t="inlineStr">
        <is>
          <t>EX-REC-007</t>
        </is>
      </c>
      <c r="B8" s="18" t="inlineStr">
        <is>
          <t>EX-COTA-005</t>
        </is>
      </c>
      <c r="C8" s="19" t="n">
        <v>46285</v>
      </c>
      <c r="D8" s="34" t="n">
        <v>550</v>
      </c>
      <c r="E8" s="18" t="inlineStr">
        <is>
          <t>EXEMPLO FICTÍCIO</t>
        </is>
      </c>
      <c r="F8">
        <f>IF(Cotas!A8="","",Cotas!A8)</f>
        <v/>
      </c>
    </row>
    <row r="9">
      <c r="A9" s="18" t="inlineStr">
        <is>
          <t>EX-REC-008</t>
        </is>
      </c>
      <c r="B9" s="18" t="inlineStr">
        <is>
          <t>EX-COTA-006</t>
        </is>
      </c>
      <c r="C9" s="19" t="n">
        <v>46290</v>
      </c>
      <c r="D9" s="34" t="n">
        <v>200</v>
      </c>
      <c r="E9" s="18" t="inlineStr">
        <is>
          <t>EXEMPLO FICTÍCIO</t>
        </is>
      </c>
      <c r="F9">
        <f>IF(Cotas!A9="","",Cotas!A9)</f>
        <v/>
      </c>
    </row>
    <row r="10">
      <c r="A10" s="18" t="n"/>
      <c r="B10" s="18" t="n"/>
      <c r="C10" s="19" t="n"/>
      <c r="D10" s="34" t="n"/>
      <c r="E10" s="18" t="n"/>
      <c r="F10">
        <f>IF(Cotas!A10="","",Cotas!A10)</f>
        <v/>
      </c>
    </row>
    <row r="11">
      <c r="A11" s="18" t="n"/>
      <c r="B11" s="18" t="n"/>
      <c r="C11" s="19" t="n"/>
      <c r="D11" s="34" t="n"/>
      <c r="E11" s="18" t="n"/>
      <c r="F11">
        <f>IF(Cotas!A11="","",Cotas!A11)</f>
        <v/>
      </c>
    </row>
    <row r="12">
      <c r="A12" s="18" t="n"/>
      <c r="B12" s="18" t="n"/>
      <c r="C12" s="19" t="n"/>
      <c r="D12" s="34" t="n"/>
      <c r="E12" s="18" t="n"/>
      <c r="F12">
        <f>IF(Cotas!A12="","",Cotas!A12)</f>
        <v/>
      </c>
    </row>
    <row r="13">
      <c r="A13" s="18" t="n"/>
      <c r="B13" s="18" t="n"/>
      <c r="C13" s="19" t="n"/>
      <c r="D13" s="34" t="n"/>
      <c r="E13" s="18" t="n"/>
      <c r="F13">
        <f>IF(Cotas!A13="","",Cotas!A13)</f>
        <v/>
      </c>
    </row>
    <row r="14">
      <c r="A14" s="18" t="n"/>
      <c r="B14" s="18" t="n"/>
      <c r="C14" s="19" t="n"/>
      <c r="D14" s="34" t="n"/>
      <c r="E14" s="18" t="n"/>
      <c r="F14">
        <f>IF(Cotas!A14="","",Cotas!A14)</f>
        <v/>
      </c>
    </row>
    <row r="15">
      <c r="A15" s="18" t="n"/>
      <c r="B15" s="18" t="n"/>
      <c r="C15" s="19" t="n"/>
      <c r="D15" s="34" t="n"/>
      <c r="E15" s="18" t="n"/>
      <c r="F15">
        <f>IF(Cotas!A15="","",Cotas!A15)</f>
        <v/>
      </c>
    </row>
    <row r="16">
      <c r="A16" s="18" t="n"/>
      <c r="B16" s="18" t="n"/>
      <c r="C16" s="19" t="n"/>
      <c r="D16" s="34" t="n"/>
      <c r="E16" s="18" t="n"/>
      <c r="F16">
        <f>IF(Cotas!A16="","",Cotas!A16)</f>
        <v/>
      </c>
    </row>
    <row r="17">
      <c r="A17" s="18" t="n"/>
      <c r="B17" s="18" t="n"/>
      <c r="C17" s="19" t="n"/>
      <c r="D17" s="34" t="n"/>
      <c r="E17" s="18" t="n"/>
      <c r="F17">
        <f>IF(Cotas!A17="","",Cotas!A17)</f>
        <v/>
      </c>
    </row>
    <row r="18">
      <c r="A18" s="18" t="n"/>
      <c r="B18" s="18" t="n"/>
      <c r="C18" s="19" t="n"/>
      <c r="D18" s="34" t="n"/>
      <c r="E18" s="18" t="n"/>
      <c r="F18">
        <f>IF(Cotas!A18="","",Cotas!A18)</f>
        <v/>
      </c>
    </row>
    <row r="19">
      <c r="A19" s="18" t="n"/>
      <c r="B19" s="18" t="n"/>
      <c r="C19" s="19" t="n"/>
      <c r="D19" s="34" t="n"/>
      <c r="E19" s="18" t="n"/>
      <c r="F19">
        <f>IF(Cotas!A19="","",Cotas!A19)</f>
        <v/>
      </c>
    </row>
    <row r="20">
      <c r="A20" s="18" t="n"/>
      <c r="B20" s="18" t="n"/>
      <c r="C20" s="19" t="n"/>
      <c r="D20" s="34" t="n"/>
      <c r="E20" s="18" t="n"/>
      <c r="F20">
        <f>IF(Cotas!A20="","",Cotas!A20)</f>
        <v/>
      </c>
    </row>
    <row r="21">
      <c r="A21" s="18" t="n"/>
      <c r="B21" s="18" t="n"/>
      <c r="C21" s="19" t="n"/>
      <c r="D21" s="34" t="n"/>
      <c r="E21" s="18" t="n"/>
      <c r="F21">
        <f>IF(Cotas!A21="","",Cotas!A21)</f>
        <v/>
      </c>
    </row>
    <row r="22">
      <c r="A22" s="18" t="n"/>
      <c r="B22" s="18" t="n"/>
      <c r="C22" s="19" t="n"/>
      <c r="D22" s="34" t="n"/>
      <c r="E22" s="18" t="n"/>
      <c r="F22">
        <f>IF(Cotas!A22="","",Cotas!A22)</f>
        <v/>
      </c>
    </row>
    <row r="23">
      <c r="A23" s="18" t="n"/>
      <c r="B23" s="18" t="n"/>
      <c r="C23" s="19" t="n"/>
      <c r="D23" s="34" t="n"/>
      <c r="E23" s="18" t="n"/>
      <c r="F23">
        <f>IF(Cotas!A23="","",Cotas!A23)</f>
        <v/>
      </c>
    </row>
    <row r="24">
      <c r="A24" s="18" t="n"/>
      <c r="B24" s="18" t="n"/>
      <c r="C24" s="19" t="n"/>
      <c r="D24" s="34" t="n"/>
      <c r="E24" s="18" t="n"/>
      <c r="F24">
        <f>IF(Cotas!A24="","",Cotas!A24)</f>
        <v/>
      </c>
    </row>
    <row r="25">
      <c r="A25" s="18" t="n"/>
      <c r="B25" s="18" t="n"/>
      <c r="C25" s="19" t="n"/>
      <c r="D25" s="34" t="n"/>
      <c r="E25" s="18" t="n"/>
      <c r="F25">
        <f>IF(Cotas!A25="","",Cotas!A25)</f>
        <v/>
      </c>
    </row>
    <row r="26">
      <c r="A26" s="18" t="n"/>
      <c r="B26" s="18" t="n"/>
      <c r="C26" s="19" t="n"/>
      <c r="D26" s="34" t="n"/>
      <c r="E26" s="18" t="n"/>
      <c r="F26">
        <f>IF(Cotas!A26="","",Cotas!A26)</f>
        <v/>
      </c>
    </row>
    <row r="27">
      <c r="A27" s="18" t="n"/>
      <c r="B27" s="18" t="n"/>
      <c r="C27" s="19" t="n"/>
      <c r="D27" s="34" t="n"/>
      <c r="E27" s="18" t="n"/>
      <c r="F27">
        <f>IF(Cotas!A27="","",Cotas!A27)</f>
        <v/>
      </c>
    </row>
    <row r="28">
      <c r="A28" s="18" t="n"/>
      <c r="B28" s="18" t="n"/>
      <c r="C28" s="19" t="n"/>
      <c r="D28" s="34" t="n"/>
      <c r="E28" s="18" t="n"/>
      <c r="F28">
        <f>IF(Cotas!A28="","",Cotas!A28)</f>
        <v/>
      </c>
    </row>
    <row r="29">
      <c r="A29" s="18" t="n"/>
      <c r="B29" s="18" t="n"/>
      <c r="C29" s="19" t="n"/>
      <c r="D29" s="34" t="n"/>
      <c r="E29" s="18" t="n"/>
      <c r="F29">
        <f>IF(Cotas!A29="","",Cotas!A29)</f>
        <v/>
      </c>
    </row>
    <row r="30">
      <c r="A30" s="18" t="n"/>
      <c r="B30" s="18" t="n"/>
      <c r="C30" s="19" t="n"/>
      <c r="D30" s="34" t="n"/>
      <c r="E30" s="18" t="n"/>
      <c r="F30">
        <f>IF(Cotas!A30="","",Cotas!A30)</f>
        <v/>
      </c>
    </row>
    <row r="31">
      <c r="A31" s="18" t="n"/>
      <c r="B31" s="18" t="n"/>
      <c r="C31" s="19" t="n"/>
      <c r="D31" s="34" t="n"/>
      <c r="E31" s="18" t="n"/>
      <c r="F31">
        <f>IF(Cotas!A31="","",Cotas!A31)</f>
        <v/>
      </c>
    </row>
    <row r="32">
      <c r="A32" s="18" t="n"/>
      <c r="B32" s="18" t="n"/>
      <c r="C32" s="19" t="n"/>
      <c r="D32" s="34" t="n"/>
      <c r="E32" s="18" t="n"/>
      <c r="F32">
        <f>IF(Cotas!A32="","",Cotas!A32)</f>
        <v/>
      </c>
    </row>
    <row r="33">
      <c r="A33" s="18" t="n"/>
      <c r="B33" s="18" t="n"/>
      <c r="C33" s="19" t="n"/>
      <c r="D33" s="34" t="n"/>
      <c r="E33" s="18" t="n"/>
      <c r="F33">
        <f>IF(Cotas!A33="","",Cotas!A33)</f>
        <v/>
      </c>
    </row>
    <row r="34">
      <c r="A34" s="18" t="n"/>
      <c r="B34" s="18" t="n"/>
      <c r="C34" s="19" t="n"/>
      <c r="D34" s="34" t="n"/>
      <c r="E34" s="18" t="n"/>
      <c r="F34">
        <f>IF(Cotas!A34="","",Cotas!A34)</f>
        <v/>
      </c>
    </row>
    <row r="35">
      <c r="A35" s="18" t="n"/>
      <c r="B35" s="18" t="n"/>
      <c r="C35" s="19" t="n"/>
      <c r="D35" s="34" t="n"/>
      <c r="E35" s="18" t="n"/>
      <c r="F35">
        <f>IF(Cotas!A35="","",Cotas!A35)</f>
        <v/>
      </c>
    </row>
    <row r="36">
      <c r="A36" s="18" t="n"/>
      <c r="B36" s="18" t="n"/>
      <c r="C36" s="19" t="n"/>
      <c r="D36" s="34" t="n"/>
      <c r="E36" s="18" t="n"/>
      <c r="F36">
        <f>IF(Cotas!A36="","",Cotas!A36)</f>
        <v/>
      </c>
    </row>
    <row r="37">
      <c r="A37" s="18" t="n"/>
      <c r="B37" s="18" t="n"/>
      <c r="C37" s="19" t="n"/>
      <c r="D37" s="34" t="n"/>
      <c r="E37" s="18" t="n"/>
      <c r="F37">
        <f>IF(Cotas!A37="","",Cotas!A37)</f>
        <v/>
      </c>
    </row>
    <row r="38">
      <c r="A38" s="18" t="n"/>
      <c r="B38" s="18" t="n"/>
      <c r="C38" s="19" t="n"/>
      <c r="D38" s="34" t="n"/>
      <c r="E38" s="18" t="n"/>
      <c r="F38">
        <f>IF(Cotas!A38="","",Cotas!A38)</f>
        <v/>
      </c>
    </row>
    <row r="39">
      <c r="A39" s="18" t="n"/>
      <c r="B39" s="18" t="n"/>
      <c r="C39" s="19" t="n"/>
      <c r="D39" s="34" t="n"/>
      <c r="E39" s="18" t="n"/>
      <c r="F39">
        <f>IF(Cotas!A39="","",Cotas!A39)</f>
        <v/>
      </c>
    </row>
    <row r="40">
      <c r="A40" s="18" t="n"/>
      <c r="B40" s="18" t="n"/>
      <c r="C40" s="19" t="n"/>
      <c r="D40" s="34" t="n"/>
      <c r="E40" s="18" t="n"/>
      <c r="F40">
        <f>IF(Cotas!A40="","",Cotas!A40)</f>
        <v/>
      </c>
    </row>
    <row r="41">
      <c r="A41" s="18" t="n"/>
      <c r="B41" s="18" t="n"/>
      <c r="C41" s="19" t="n"/>
      <c r="D41" s="34" t="n"/>
      <c r="E41" s="18" t="n"/>
      <c r="F41">
        <f>IF(Cotas!A41="","",Cotas!A41)</f>
        <v/>
      </c>
    </row>
    <row r="42">
      <c r="A42" s="18" t="n"/>
      <c r="B42" s="18" t="n"/>
      <c r="C42" s="19" t="n"/>
      <c r="D42" s="34" t="n"/>
      <c r="E42" s="18" t="n"/>
      <c r="F42">
        <f>IF(Cotas!A42="","",Cotas!A42)</f>
        <v/>
      </c>
    </row>
    <row r="43">
      <c r="A43" s="18" t="n"/>
      <c r="B43" s="18" t="n"/>
      <c r="C43" s="19" t="n"/>
      <c r="D43" s="34" t="n"/>
      <c r="E43" s="18" t="n"/>
      <c r="F43">
        <f>IF(Cotas!A43="","",Cotas!A43)</f>
        <v/>
      </c>
    </row>
    <row r="44">
      <c r="A44" s="18" t="n"/>
      <c r="B44" s="18" t="n"/>
      <c r="C44" s="19" t="n"/>
      <c r="D44" s="34" t="n"/>
      <c r="E44" s="18" t="n"/>
      <c r="F44">
        <f>IF(Cotas!A44="","",Cotas!A44)</f>
        <v/>
      </c>
    </row>
    <row r="45">
      <c r="A45" s="18" t="n"/>
      <c r="B45" s="18" t="n"/>
      <c r="C45" s="19" t="n"/>
      <c r="D45" s="34" t="n"/>
      <c r="E45" s="18" t="n"/>
      <c r="F45">
        <f>IF(Cotas!A45="","",Cotas!A45)</f>
        <v/>
      </c>
    </row>
    <row r="46">
      <c r="A46" s="18" t="n"/>
      <c r="B46" s="18" t="n"/>
      <c r="C46" s="19" t="n"/>
      <c r="D46" s="34" t="n"/>
      <c r="E46" s="18" t="n"/>
      <c r="F46">
        <f>IF(Cotas!A46="","",Cotas!A46)</f>
        <v/>
      </c>
    </row>
    <row r="47">
      <c r="A47" s="18" t="n"/>
      <c r="B47" s="18" t="n"/>
      <c r="C47" s="19" t="n"/>
      <c r="D47" s="34" t="n"/>
      <c r="E47" s="18" t="n"/>
      <c r="F47">
        <f>IF(Cotas!A47="","",Cotas!A47)</f>
        <v/>
      </c>
    </row>
    <row r="48">
      <c r="A48" s="18" t="n"/>
      <c r="B48" s="18" t="n"/>
      <c r="C48" s="19" t="n"/>
      <c r="D48" s="34" t="n"/>
      <c r="E48" s="18" t="n"/>
      <c r="F48">
        <f>IF(Cotas!A48="","",Cotas!A48)</f>
        <v/>
      </c>
    </row>
    <row r="49">
      <c r="A49" s="18" t="n"/>
      <c r="B49" s="18" t="n"/>
      <c r="C49" s="19" t="n"/>
      <c r="D49" s="34" t="n"/>
      <c r="E49" s="18" t="n"/>
      <c r="F49">
        <f>IF(Cotas!A49="","",Cotas!A49)</f>
        <v/>
      </c>
    </row>
    <row r="50">
      <c r="A50" s="18" t="n"/>
      <c r="B50" s="18" t="n"/>
      <c r="C50" s="19" t="n"/>
      <c r="D50" s="34" t="n"/>
      <c r="E50" s="18" t="n"/>
      <c r="F50">
        <f>IF(Cotas!A50="","",Cotas!A50)</f>
        <v/>
      </c>
    </row>
    <row r="51">
      <c r="A51" s="18" t="n"/>
      <c r="B51" s="18" t="n"/>
      <c r="C51" s="19" t="n"/>
      <c r="D51" s="34" t="n"/>
      <c r="E51" s="18" t="n"/>
      <c r="F51">
        <f>IF(Cotas!A51="","",Cotas!A51)</f>
        <v/>
      </c>
    </row>
    <row r="52">
      <c r="A52" s="18" t="n"/>
      <c r="B52" s="18" t="n"/>
      <c r="C52" s="19" t="n"/>
      <c r="D52" s="34" t="n"/>
      <c r="E52" s="18" t="n"/>
      <c r="F52">
        <f>IF(Cotas!A52="","",Cotas!A52)</f>
        <v/>
      </c>
    </row>
    <row r="53">
      <c r="A53" s="18" t="n"/>
      <c r="B53" s="18" t="n"/>
      <c r="C53" s="19" t="n"/>
      <c r="D53" s="34" t="n"/>
      <c r="E53" s="18" t="n"/>
      <c r="F53">
        <f>IF(Cotas!A53="","",Cotas!A53)</f>
        <v/>
      </c>
    </row>
    <row r="54">
      <c r="A54" s="18" t="n"/>
      <c r="B54" s="18" t="n"/>
      <c r="C54" s="19" t="n"/>
      <c r="D54" s="34" t="n"/>
      <c r="E54" s="18" t="n"/>
      <c r="F54">
        <f>IF(Cotas!A54="","",Cotas!A54)</f>
        <v/>
      </c>
    </row>
    <row r="55">
      <c r="A55" s="18" t="n"/>
      <c r="B55" s="18" t="n"/>
      <c r="C55" s="19" t="n"/>
      <c r="D55" s="34" t="n"/>
      <c r="E55" s="18" t="n"/>
      <c r="F55">
        <f>IF(Cotas!A55="","",Cotas!A55)</f>
        <v/>
      </c>
    </row>
    <row r="56">
      <c r="A56" s="18" t="n"/>
      <c r="B56" s="18" t="n"/>
      <c r="C56" s="19" t="n"/>
      <c r="D56" s="34" t="n"/>
      <c r="E56" s="18" t="n"/>
      <c r="F56">
        <f>IF(Cotas!A56="","",Cotas!A56)</f>
        <v/>
      </c>
    </row>
    <row r="57">
      <c r="A57" s="18" t="n"/>
      <c r="B57" s="18" t="n"/>
      <c r="C57" s="19" t="n"/>
      <c r="D57" s="34" t="n"/>
      <c r="E57" s="18" t="n"/>
      <c r="F57">
        <f>IF(Cotas!A57="","",Cotas!A57)</f>
        <v/>
      </c>
    </row>
    <row r="58">
      <c r="A58" s="18" t="n"/>
      <c r="B58" s="18" t="n"/>
      <c r="C58" s="19" t="n"/>
      <c r="D58" s="34" t="n"/>
      <c r="E58" s="18" t="n"/>
      <c r="F58">
        <f>IF(Cotas!A58="","",Cotas!A58)</f>
        <v/>
      </c>
    </row>
    <row r="59">
      <c r="A59" s="18" t="n"/>
      <c r="B59" s="18" t="n"/>
      <c r="C59" s="19" t="n"/>
      <c r="D59" s="34" t="n"/>
      <c r="E59" s="18" t="n"/>
      <c r="F59">
        <f>IF(Cotas!A59="","",Cotas!A59)</f>
        <v/>
      </c>
    </row>
    <row r="60">
      <c r="A60" s="18" t="n"/>
      <c r="B60" s="18" t="n"/>
      <c r="C60" s="19" t="n"/>
      <c r="D60" s="34" t="n"/>
      <c r="E60" s="18" t="n"/>
      <c r="F60">
        <f>IF(Cotas!A60="","",Cotas!A60)</f>
        <v/>
      </c>
    </row>
    <row r="61">
      <c r="A61" s="18" t="n"/>
      <c r="B61" s="18" t="n"/>
      <c r="C61" s="19" t="n"/>
      <c r="D61" s="34" t="n"/>
      <c r="E61" s="18" t="n"/>
      <c r="F61">
        <f>IF(Cotas!A61="","",Cotas!A61)</f>
        <v/>
      </c>
    </row>
    <row r="62">
      <c r="A62" s="18" t="n"/>
      <c r="B62" s="18" t="n"/>
      <c r="C62" s="19" t="n"/>
      <c r="D62" s="34" t="n"/>
      <c r="E62" s="18" t="n"/>
      <c r="F62">
        <f>IF(Cotas!A62="","",Cotas!A62)</f>
        <v/>
      </c>
    </row>
    <row r="63">
      <c r="A63" s="18" t="n"/>
      <c r="B63" s="18" t="n"/>
      <c r="C63" s="19" t="n"/>
      <c r="D63" s="34" t="n"/>
      <c r="E63" s="18" t="n"/>
      <c r="F63">
        <f>IF(Cotas!A63="","",Cotas!A63)</f>
        <v/>
      </c>
    </row>
    <row r="64">
      <c r="A64" s="18" t="n"/>
      <c r="B64" s="18" t="n"/>
      <c r="C64" s="19" t="n"/>
      <c r="D64" s="34" t="n"/>
      <c r="E64" s="18" t="n"/>
      <c r="F64">
        <f>IF(Cotas!A64="","",Cotas!A64)</f>
        <v/>
      </c>
    </row>
    <row r="65">
      <c r="A65" s="18" t="n"/>
      <c r="B65" s="18" t="n"/>
      <c r="C65" s="19" t="n"/>
      <c r="D65" s="34" t="n"/>
      <c r="E65" s="18" t="n"/>
      <c r="F65">
        <f>IF(Cotas!A65="","",Cotas!A65)</f>
        <v/>
      </c>
    </row>
    <row r="66">
      <c r="A66" s="18" t="n"/>
      <c r="B66" s="18" t="n"/>
      <c r="C66" s="19" t="n"/>
      <c r="D66" s="34" t="n"/>
      <c r="E66" s="18" t="n"/>
      <c r="F66">
        <f>IF(Cotas!A66="","",Cotas!A66)</f>
        <v/>
      </c>
    </row>
    <row r="67">
      <c r="A67" s="18" t="n"/>
      <c r="B67" s="18" t="n"/>
      <c r="C67" s="19" t="n"/>
      <c r="D67" s="34" t="n"/>
      <c r="E67" s="18" t="n"/>
      <c r="F67">
        <f>IF(Cotas!A67="","",Cotas!A67)</f>
        <v/>
      </c>
    </row>
    <row r="68">
      <c r="A68" s="18" t="n"/>
      <c r="B68" s="18" t="n"/>
      <c r="C68" s="19" t="n"/>
      <c r="D68" s="34" t="n"/>
      <c r="E68" s="18" t="n"/>
      <c r="F68">
        <f>IF(Cotas!A68="","",Cotas!A68)</f>
        <v/>
      </c>
    </row>
    <row r="69">
      <c r="A69" s="18" t="n"/>
      <c r="B69" s="18" t="n"/>
      <c r="C69" s="19" t="n"/>
      <c r="D69" s="34" t="n"/>
      <c r="E69" s="18" t="n"/>
      <c r="F69">
        <f>IF(Cotas!A69="","",Cotas!A69)</f>
        <v/>
      </c>
    </row>
    <row r="70">
      <c r="A70" s="18" t="n"/>
      <c r="B70" s="18" t="n"/>
      <c r="C70" s="19" t="n"/>
      <c r="D70" s="34" t="n"/>
      <c r="E70" s="18" t="n"/>
      <c r="F70">
        <f>IF(Cotas!A70="","",Cotas!A70)</f>
        <v/>
      </c>
    </row>
    <row r="71">
      <c r="A71" s="18" t="n"/>
      <c r="B71" s="18" t="n"/>
      <c r="C71" s="19" t="n"/>
      <c r="D71" s="34" t="n"/>
      <c r="E71" s="18" t="n"/>
      <c r="F71">
        <f>IF(Cotas!A71="","",Cotas!A71)</f>
        <v/>
      </c>
    </row>
    <row r="72">
      <c r="A72" s="18" t="n"/>
      <c r="B72" s="18" t="n"/>
      <c r="C72" s="19" t="n"/>
      <c r="D72" s="34" t="n"/>
      <c r="E72" s="18" t="n"/>
      <c r="F72">
        <f>IF(Cotas!A72="","",Cotas!A72)</f>
        <v/>
      </c>
    </row>
    <row r="73">
      <c r="A73" s="18" t="n"/>
      <c r="B73" s="18" t="n"/>
      <c r="C73" s="19" t="n"/>
      <c r="D73" s="34" t="n"/>
      <c r="E73" s="18" t="n"/>
      <c r="F73">
        <f>IF(Cotas!A73="","",Cotas!A73)</f>
        <v/>
      </c>
    </row>
    <row r="74">
      <c r="A74" s="18" t="n"/>
      <c r="B74" s="18" t="n"/>
      <c r="C74" s="19" t="n"/>
      <c r="D74" s="34" t="n"/>
      <c r="E74" s="18" t="n"/>
      <c r="F74">
        <f>IF(Cotas!A74="","",Cotas!A74)</f>
        <v/>
      </c>
    </row>
    <row r="75">
      <c r="A75" s="18" t="n"/>
      <c r="B75" s="18" t="n"/>
      <c r="C75" s="19" t="n"/>
      <c r="D75" s="34" t="n"/>
      <c r="E75" s="18" t="n"/>
      <c r="F75">
        <f>IF(Cotas!A75="","",Cotas!A75)</f>
        <v/>
      </c>
    </row>
    <row r="76">
      <c r="A76" s="18" t="n"/>
      <c r="B76" s="18" t="n"/>
      <c r="C76" s="19" t="n"/>
      <c r="D76" s="34" t="n"/>
      <c r="E76" s="18" t="n"/>
      <c r="F76">
        <f>IF(Cotas!A76="","",Cotas!A76)</f>
        <v/>
      </c>
    </row>
    <row r="77">
      <c r="A77" s="18" t="n"/>
      <c r="B77" s="18" t="n"/>
      <c r="C77" s="19" t="n"/>
      <c r="D77" s="34" t="n"/>
      <c r="E77" s="18" t="n"/>
      <c r="F77">
        <f>IF(Cotas!A77="","",Cotas!A77)</f>
        <v/>
      </c>
    </row>
    <row r="78">
      <c r="A78" s="18" t="n"/>
      <c r="B78" s="18" t="n"/>
      <c r="C78" s="19" t="n"/>
      <c r="D78" s="34" t="n"/>
      <c r="E78" s="18" t="n"/>
      <c r="F78">
        <f>IF(Cotas!A78="","",Cotas!A78)</f>
        <v/>
      </c>
    </row>
    <row r="79">
      <c r="A79" s="18" t="n"/>
      <c r="B79" s="18" t="n"/>
      <c r="C79" s="19" t="n"/>
      <c r="D79" s="34" t="n"/>
      <c r="E79" s="18" t="n"/>
      <c r="F79">
        <f>IF(Cotas!A79="","",Cotas!A79)</f>
        <v/>
      </c>
    </row>
    <row r="80">
      <c r="A80" s="18" t="n"/>
      <c r="B80" s="18" t="n"/>
      <c r="C80" s="19" t="n"/>
      <c r="D80" s="34" t="n"/>
      <c r="E80" s="18" t="n"/>
      <c r="F80">
        <f>IF(Cotas!A80="","",Cotas!A80)</f>
        <v/>
      </c>
    </row>
    <row r="81">
      <c r="A81" s="18" t="n"/>
      <c r="B81" s="18" t="n"/>
      <c r="C81" s="19" t="n"/>
      <c r="D81" s="34" t="n"/>
      <c r="E81" s="18" t="n"/>
      <c r="F81">
        <f>IF(Cotas!A81="","",Cotas!A81)</f>
        <v/>
      </c>
    </row>
    <row r="82">
      <c r="A82" s="18" t="n"/>
      <c r="B82" s="18" t="n"/>
      <c r="C82" s="19" t="n"/>
      <c r="D82" s="34" t="n"/>
      <c r="E82" s="18" t="n"/>
      <c r="F82">
        <f>IF(Cotas!A82="","",Cotas!A82)</f>
        <v/>
      </c>
    </row>
    <row r="83">
      <c r="A83" s="18" t="n"/>
      <c r="B83" s="18" t="n"/>
      <c r="C83" s="19" t="n"/>
      <c r="D83" s="34" t="n"/>
      <c r="E83" s="18" t="n"/>
      <c r="F83">
        <f>IF(Cotas!A83="","",Cotas!A83)</f>
        <v/>
      </c>
    </row>
    <row r="84">
      <c r="A84" s="18" t="n"/>
      <c r="B84" s="18" t="n"/>
      <c r="C84" s="19" t="n"/>
      <c r="D84" s="34" t="n"/>
      <c r="E84" s="18" t="n"/>
      <c r="F84">
        <f>IF(Cotas!A84="","",Cotas!A84)</f>
        <v/>
      </c>
    </row>
    <row r="85">
      <c r="A85" s="18" t="n"/>
      <c r="B85" s="18" t="n"/>
      <c r="C85" s="19" t="n"/>
      <c r="D85" s="34" t="n"/>
      <c r="E85" s="18" t="n"/>
      <c r="F85">
        <f>IF(Cotas!A85="","",Cotas!A85)</f>
        <v/>
      </c>
    </row>
    <row r="86">
      <c r="A86" s="18" t="n"/>
      <c r="B86" s="18" t="n"/>
      <c r="C86" s="19" t="n"/>
      <c r="D86" s="34" t="n"/>
      <c r="E86" s="18" t="n"/>
      <c r="F86">
        <f>IF(Cotas!A86="","",Cotas!A86)</f>
        <v/>
      </c>
    </row>
    <row r="87">
      <c r="A87" s="18" t="n"/>
      <c r="B87" s="18" t="n"/>
      <c r="C87" s="19" t="n"/>
      <c r="D87" s="34" t="n"/>
      <c r="E87" s="18" t="n"/>
      <c r="F87">
        <f>IF(Cotas!A87="","",Cotas!A87)</f>
        <v/>
      </c>
    </row>
    <row r="88">
      <c r="A88" s="18" t="n"/>
      <c r="B88" s="18" t="n"/>
      <c r="C88" s="19" t="n"/>
      <c r="D88" s="34" t="n"/>
      <c r="E88" s="18" t="n"/>
      <c r="F88">
        <f>IF(Cotas!A88="","",Cotas!A88)</f>
        <v/>
      </c>
    </row>
    <row r="89">
      <c r="A89" s="18" t="n"/>
      <c r="B89" s="18" t="n"/>
      <c r="C89" s="19" t="n"/>
      <c r="D89" s="34" t="n"/>
      <c r="E89" s="18" t="n"/>
      <c r="F89">
        <f>IF(Cotas!A89="","",Cotas!A89)</f>
        <v/>
      </c>
    </row>
    <row r="90">
      <c r="A90" s="18" t="n"/>
      <c r="B90" s="18" t="n"/>
      <c r="C90" s="19" t="n"/>
      <c r="D90" s="34" t="n"/>
      <c r="E90" s="18" t="n"/>
      <c r="F90">
        <f>IF(Cotas!A90="","",Cotas!A90)</f>
        <v/>
      </c>
    </row>
    <row r="91">
      <c r="A91" s="18" t="n"/>
      <c r="B91" s="18" t="n"/>
      <c r="C91" s="19" t="n"/>
      <c r="D91" s="34" t="n"/>
      <c r="E91" s="18" t="n"/>
      <c r="F91">
        <f>IF(Cotas!A91="","",Cotas!A91)</f>
        <v/>
      </c>
    </row>
    <row r="92">
      <c r="A92" s="18" t="n"/>
      <c r="B92" s="18" t="n"/>
      <c r="C92" s="19" t="n"/>
      <c r="D92" s="34" t="n"/>
      <c r="E92" s="18" t="n"/>
      <c r="F92">
        <f>IF(Cotas!A92="","",Cotas!A92)</f>
        <v/>
      </c>
    </row>
    <row r="93">
      <c r="A93" s="18" t="n"/>
      <c r="B93" s="18" t="n"/>
      <c r="C93" s="19" t="n"/>
      <c r="D93" s="34" t="n"/>
      <c r="E93" s="18" t="n"/>
      <c r="F93">
        <f>IF(Cotas!A93="","",Cotas!A93)</f>
        <v/>
      </c>
    </row>
    <row r="94">
      <c r="A94" s="18" t="n"/>
      <c r="B94" s="18" t="n"/>
      <c r="C94" s="19" t="n"/>
      <c r="D94" s="34" t="n"/>
      <c r="E94" s="18" t="n"/>
      <c r="F94">
        <f>IF(Cotas!A94="","",Cotas!A94)</f>
        <v/>
      </c>
    </row>
    <row r="95">
      <c r="A95" s="18" t="n"/>
      <c r="B95" s="18" t="n"/>
      <c r="C95" s="19" t="n"/>
      <c r="D95" s="34" t="n"/>
      <c r="E95" s="18" t="n"/>
      <c r="F95">
        <f>IF(Cotas!A95="","",Cotas!A95)</f>
        <v/>
      </c>
    </row>
    <row r="96">
      <c r="A96" s="18" t="n"/>
      <c r="B96" s="18" t="n"/>
      <c r="C96" s="19" t="n"/>
      <c r="D96" s="34" t="n"/>
      <c r="E96" s="18" t="n"/>
      <c r="F96">
        <f>IF(Cotas!A96="","",Cotas!A96)</f>
        <v/>
      </c>
    </row>
    <row r="97">
      <c r="A97" s="18" t="n"/>
      <c r="B97" s="18" t="n"/>
      <c r="C97" s="19" t="n"/>
      <c r="D97" s="34" t="n"/>
      <c r="E97" s="18" t="n"/>
      <c r="F97">
        <f>IF(Cotas!A97="","",Cotas!A97)</f>
        <v/>
      </c>
    </row>
    <row r="98">
      <c r="A98" s="18" t="n"/>
      <c r="B98" s="18" t="n"/>
      <c r="C98" s="19" t="n"/>
      <c r="D98" s="34" t="n"/>
      <c r="E98" s="18" t="n"/>
      <c r="F98">
        <f>IF(Cotas!A98="","",Cotas!A98)</f>
        <v/>
      </c>
    </row>
    <row r="99">
      <c r="A99" s="18" t="n"/>
      <c r="B99" s="18" t="n"/>
      <c r="C99" s="19" t="n"/>
      <c r="D99" s="34" t="n"/>
      <c r="E99" s="18" t="n"/>
      <c r="F99">
        <f>IF(Cotas!A99="","",Cotas!A99)</f>
        <v/>
      </c>
    </row>
    <row r="100">
      <c r="A100" s="18" t="n"/>
      <c r="B100" s="18" t="n"/>
      <c r="C100" s="19" t="n"/>
      <c r="D100" s="34" t="n"/>
      <c r="E100" s="18" t="n"/>
      <c r="F100">
        <f>IF(Cotas!A100="","",Cotas!A100)</f>
        <v/>
      </c>
    </row>
    <row r="101">
      <c r="A101" s="18" t="n"/>
      <c r="B101" s="18" t="n"/>
      <c r="C101" s="19" t="n"/>
      <c r="D101" s="34" t="n"/>
      <c r="E101" s="18" t="n"/>
      <c r="F101">
        <f>IF(Cotas!A101="","",Cotas!A101)</f>
        <v/>
      </c>
    </row>
    <row r="102">
      <c r="A102" s="18" t="n"/>
      <c r="B102" s="18" t="n"/>
      <c r="C102" s="19" t="n"/>
      <c r="D102" s="34" t="n"/>
      <c r="E102" s="18" t="n"/>
      <c r="F102">
        <f>IF(Cotas!A102="","",Cotas!A102)</f>
        <v/>
      </c>
    </row>
    <row r="103">
      <c r="A103" s="18" t="n"/>
      <c r="B103" s="18" t="n"/>
      <c r="C103" s="19" t="n"/>
      <c r="D103" s="34" t="n"/>
      <c r="E103" s="18" t="n"/>
      <c r="F103">
        <f>IF(Cotas!A103="","",Cotas!A103)</f>
        <v/>
      </c>
    </row>
    <row r="104">
      <c r="A104" s="18" t="n"/>
      <c r="B104" s="18" t="n"/>
      <c r="C104" s="19" t="n"/>
      <c r="D104" s="34" t="n"/>
      <c r="E104" s="18" t="n"/>
      <c r="F104">
        <f>IF(Cotas!A104="","",Cotas!A104)</f>
        <v/>
      </c>
    </row>
    <row r="105">
      <c r="A105" s="18" t="n"/>
      <c r="B105" s="18" t="n"/>
      <c r="C105" s="19" t="n"/>
      <c r="D105" s="34" t="n"/>
      <c r="E105" s="18" t="n"/>
      <c r="F105">
        <f>IF(Cotas!A105="","",Cotas!A105)</f>
        <v/>
      </c>
    </row>
    <row r="106">
      <c r="A106" s="18" t="n"/>
      <c r="B106" s="18" t="n"/>
      <c r="C106" s="19" t="n"/>
      <c r="D106" s="34" t="n"/>
      <c r="E106" s="18" t="n"/>
      <c r="F106">
        <f>IF(Cotas!A106="","",Cotas!A106)</f>
        <v/>
      </c>
    </row>
    <row r="107">
      <c r="A107" s="18" t="n"/>
      <c r="B107" s="18" t="n"/>
      <c r="C107" s="19" t="n"/>
      <c r="D107" s="34" t="n"/>
      <c r="E107" s="18" t="n"/>
      <c r="F107">
        <f>IF(Cotas!A107="","",Cotas!A107)</f>
        <v/>
      </c>
    </row>
    <row r="108">
      <c r="A108" s="18" t="n"/>
      <c r="B108" s="18" t="n"/>
      <c r="C108" s="19" t="n"/>
      <c r="D108" s="34" t="n"/>
      <c r="E108" s="18" t="n"/>
      <c r="F108">
        <f>IF(Cotas!A108="","",Cotas!A108)</f>
        <v/>
      </c>
    </row>
    <row r="109">
      <c r="A109" s="18" t="n"/>
      <c r="B109" s="18" t="n"/>
      <c r="C109" s="19" t="n"/>
      <c r="D109" s="34" t="n"/>
      <c r="E109" s="18" t="n"/>
      <c r="F109">
        <f>IF(Cotas!A109="","",Cotas!A109)</f>
        <v/>
      </c>
    </row>
    <row r="110">
      <c r="A110" s="18" t="n"/>
      <c r="B110" s="18" t="n"/>
      <c r="C110" s="19" t="n"/>
      <c r="D110" s="34" t="n"/>
      <c r="E110" s="18" t="n"/>
      <c r="F110">
        <f>IF(Cotas!A110="","",Cotas!A110)</f>
        <v/>
      </c>
    </row>
    <row r="111">
      <c r="A111" s="18" t="n"/>
      <c r="B111" s="18" t="n"/>
      <c r="C111" s="19" t="n"/>
      <c r="D111" s="34" t="n"/>
      <c r="E111" s="18" t="n"/>
      <c r="F111">
        <f>IF(Cotas!A111="","",Cotas!A111)</f>
        <v/>
      </c>
    </row>
    <row r="112">
      <c r="A112" s="18" t="n"/>
      <c r="B112" s="18" t="n"/>
      <c r="C112" s="19" t="n"/>
      <c r="D112" s="34" t="n"/>
      <c r="E112" s="18" t="n"/>
      <c r="F112">
        <f>IF(Cotas!A112="","",Cotas!A112)</f>
        <v/>
      </c>
    </row>
    <row r="113">
      <c r="A113" s="18" t="n"/>
      <c r="B113" s="18" t="n"/>
      <c r="C113" s="19" t="n"/>
      <c r="D113" s="34" t="n"/>
      <c r="E113" s="18" t="n"/>
      <c r="F113">
        <f>IF(Cotas!A113="","",Cotas!A113)</f>
        <v/>
      </c>
    </row>
    <row r="114">
      <c r="A114" s="18" t="n"/>
      <c r="B114" s="18" t="n"/>
      <c r="C114" s="19" t="n"/>
      <c r="D114" s="34" t="n"/>
      <c r="E114" s="18" t="n"/>
      <c r="F114">
        <f>IF(Cotas!A114="","",Cotas!A114)</f>
        <v/>
      </c>
    </row>
    <row r="115">
      <c r="A115" s="18" t="n"/>
      <c r="B115" s="18" t="n"/>
      <c r="C115" s="19" t="n"/>
      <c r="D115" s="34" t="n"/>
      <c r="E115" s="18" t="n"/>
      <c r="F115">
        <f>IF(Cotas!A115="","",Cotas!A115)</f>
        <v/>
      </c>
    </row>
    <row r="116">
      <c r="A116" s="18" t="n"/>
      <c r="B116" s="18" t="n"/>
      <c r="C116" s="19" t="n"/>
      <c r="D116" s="34" t="n"/>
      <c r="E116" s="18" t="n"/>
      <c r="F116">
        <f>IF(Cotas!A116="","",Cotas!A116)</f>
        <v/>
      </c>
    </row>
    <row r="117">
      <c r="A117" s="18" t="n"/>
      <c r="B117" s="18" t="n"/>
      <c r="C117" s="19" t="n"/>
      <c r="D117" s="34" t="n"/>
      <c r="E117" s="18" t="n"/>
      <c r="F117">
        <f>IF(Cotas!A117="","",Cotas!A117)</f>
        <v/>
      </c>
    </row>
    <row r="118">
      <c r="A118" s="18" t="n"/>
      <c r="B118" s="18" t="n"/>
      <c r="C118" s="19" t="n"/>
      <c r="D118" s="34" t="n"/>
      <c r="E118" s="18" t="n"/>
      <c r="F118">
        <f>IF(Cotas!A118="","",Cotas!A118)</f>
        <v/>
      </c>
    </row>
    <row r="119">
      <c r="A119" s="18" t="n"/>
      <c r="B119" s="18" t="n"/>
      <c r="C119" s="19" t="n"/>
      <c r="D119" s="34" t="n"/>
      <c r="E119" s="18" t="n"/>
      <c r="F119">
        <f>IF(Cotas!A119="","",Cotas!A119)</f>
        <v/>
      </c>
    </row>
    <row r="120">
      <c r="A120" s="18" t="n"/>
      <c r="B120" s="18" t="n"/>
      <c r="C120" s="19" t="n"/>
      <c r="D120" s="34" t="n"/>
      <c r="E120" s="18" t="n"/>
      <c r="F120">
        <f>IF(Cotas!A120="","",Cotas!A120)</f>
        <v/>
      </c>
    </row>
    <row r="121">
      <c r="A121" s="18" t="n"/>
      <c r="B121" s="18" t="n"/>
      <c r="C121" s="19" t="n"/>
      <c r="D121" s="34" t="n"/>
      <c r="E121" s="18" t="n"/>
      <c r="F121">
        <f>IF(Cotas!A121="","",Cotas!A121)</f>
        <v/>
      </c>
    </row>
    <row r="122">
      <c r="A122" s="18" t="n"/>
      <c r="B122" s="18" t="n"/>
      <c r="C122" s="19" t="n"/>
      <c r="D122" s="34" t="n"/>
      <c r="E122" s="18" t="n"/>
      <c r="F122">
        <f>IF(Cotas!A122="","",Cotas!A122)</f>
        <v/>
      </c>
    </row>
    <row r="123">
      <c r="A123" s="18" t="n"/>
      <c r="B123" s="18" t="n"/>
      <c r="C123" s="19" t="n"/>
      <c r="D123" s="34" t="n"/>
      <c r="E123" s="18" t="n"/>
      <c r="F123">
        <f>IF(Cotas!A123="","",Cotas!A123)</f>
        <v/>
      </c>
    </row>
    <row r="124">
      <c r="A124" s="18" t="n"/>
      <c r="B124" s="18" t="n"/>
      <c r="C124" s="19" t="n"/>
      <c r="D124" s="34" t="n"/>
      <c r="E124" s="18" t="n"/>
      <c r="F124">
        <f>IF(Cotas!A124="","",Cotas!A124)</f>
        <v/>
      </c>
    </row>
    <row r="125">
      <c r="A125" s="18" t="n"/>
      <c r="B125" s="18" t="n"/>
      <c r="C125" s="19" t="n"/>
      <c r="D125" s="34" t="n"/>
      <c r="E125" s="18" t="n"/>
      <c r="F125">
        <f>IF(Cotas!A125="","",Cotas!A125)</f>
        <v/>
      </c>
    </row>
    <row r="126">
      <c r="A126" s="18" t="n"/>
      <c r="B126" s="18" t="n"/>
      <c r="C126" s="19" t="n"/>
      <c r="D126" s="34" t="n"/>
      <c r="E126" s="18" t="n"/>
      <c r="F126">
        <f>IF(Cotas!A126="","",Cotas!A126)</f>
        <v/>
      </c>
    </row>
    <row r="127">
      <c r="A127" s="18" t="n"/>
      <c r="B127" s="18" t="n"/>
      <c r="C127" s="19" t="n"/>
      <c r="D127" s="34" t="n"/>
      <c r="E127" s="18" t="n"/>
      <c r="F127">
        <f>IF(Cotas!A127="","",Cotas!A127)</f>
        <v/>
      </c>
    </row>
    <row r="128">
      <c r="A128" s="18" t="n"/>
      <c r="B128" s="18" t="n"/>
      <c r="C128" s="19" t="n"/>
      <c r="D128" s="34" t="n"/>
      <c r="E128" s="18" t="n"/>
      <c r="F128">
        <f>IF(Cotas!A128="","",Cotas!A128)</f>
        <v/>
      </c>
    </row>
    <row r="129">
      <c r="A129" s="18" t="n"/>
      <c r="B129" s="18" t="n"/>
      <c r="C129" s="19" t="n"/>
      <c r="D129" s="34" t="n"/>
      <c r="E129" s="18" t="n"/>
      <c r="F129">
        <f>IF(Cotas!A129="","",Cotas!A129)</f>
        <v/>
      </c>
    </row>
    <row r="130">
      <c r="A130" s="18" t="n"/>
      <c r="B130" s="18" t="n"/>
      <c r="C130" s="19" t="n"/>
      <c r="D130" s="34" t="n"/>
      <c r="E130" s="18" t="n"/>
      <c r="F130">
        <f>IF(Cotas!A130="","",Cotas!A130)</f>
        <v/>
      </c>
    </row>
    <row r="131">
      <c r="A131" s="18" t="n"/>
      <c r="B131" s="18" t="n"/>
      <c r="C131" s="19" t="n"/>
      <c r="D131" s="34" t="n"/>
      <c r="E131" s="18" t="n"/>
      <c r="F131">
        <f>IF(Cotas!A131="","",Cotas!A131)</f>
        <v/>
      </c>
    </row>
    <row r="132">
      <c r="A132" s="18" t="n"/>
      <c r="B132" s="18" t="n"/>
      <c r="C132" s="19" t="n"/>
      <c r="D132" s="34" t="n"/>
      <c r="E132" s="18" t="n"/>
      <c r="F132">
        <f>IF(Cotas!A132="","",Cotas!A132)</f>
        <v/>
      </c>
    </row>
    <row r="133">
      <c r="A133" s="18" t="n"/>
      <c r="B133" s="18" t="n"/>
      <c r="C133" s="19" t="n"/>
      <c r="D133" s="34" t="n"/>
      <c r="E133" s="18" t="n"/>
      <c r="F133">
        <f>IF(Cotas!A133="","",Cotas!A133)</f>
        <v/>
      </c>
    </row>
    <row r="134">
      <c r="A134" s="18" t="n"/>
      <c r="B134" s="18" t="n"/>
      <c r="C134" s="19" t="n"/>
      <c r="D134" s="34" t="n"/>
      <c r="E134" s="18" t="n"/>
      <c r="F134">
        <f>IF(Cotas!A134="","",Cotas!A134)</f>
        <v/>
      </c>
    </row>
    <row r="135">
      <c r="A135" s="18" t="n"/>
      <c r="B135" s="18" t="n"/>
      <c r="C135" s="19" t="n"/>
      <c r="D135" s="34" t="n"/>
      <c r="E135" s="18" t="n"/>
      <c r="F135">
        <f>IF(Cotas!A135="","",Cotas!A135)</f>
        <v/>
      </c>
    </row>
    <row r="136">
      <c r="A136" s="18" t="n"/>
      <c r="B136" s="18" t="n"/>
      <c r="C136" s="19" t="n"/>
      <c r="D136" s="34" t="n"/>
      <c r="E136" s="18" t="n"/>
      <c r="F136">
        <f>IF(Cotas!A136="","",Cotas!A136)</f>
        <v/>
      </c>
    </row>
    <row r="137">
      <c r="A137" s="18" t="n"/>
      <c r="B137" s="18" t="n"/>
      <c r="C137" s="19" t="n"/>
      <c r="D137" s="34" t="n"/>
      <c r="E137" s="18" t="n"/>
      <c r="F137">
        <f>IF(Cotas!A137="","",Cotas!A137)</f>
        <v/>
      </c>
    </row>
    <row r="138">
      <c r="A138" s="18" t="n"/>
      <c r="B138" s="18" t="n"/>
      <c r="C138" s="19" t="n"/>
      <c r="D138" s="34" t="n"/>
      <c r="E138" s="18" t="n"/>
      <c r="F138">
        <f>IF(Cotas!A138="","",Cotas!A138)</f>
        <v/>
      </c>
    </row>
    <row r="139">
      <c r="A139" s="18" t="n"/>
      <c r="B139" s="18" t="n"/>
      <c r="C139" s="19" t="n"/>
      <c r="D139" s="34" t="n"/>
      <c r="E139" s="18" t="n"/>
      <c r="F139">
        <f>IF(Cotas!A139="","",Cotas!A139)</f>
        <v/>
      </c>
    </row>
    <row r="140">
      <c r="A140" s="18" t="n"/>
      <c r="B140" s="18" t="n"/>
      <c r="C140" s="19" t="n"/>
      <c r="D140" s="34" t="n"/>
      <c r="E140" s="18" t="n"/>
      <c r="F140">
        <f>IF(Cotas!A140="","",Cotas!A140)</f>
        <v/>
      </c>
    </row>
    <row r="141">
      <c r="A141" s="18" t="n"/>
      <c r="B141" s="18" t="n"/>
      <c r="C141" s="19" t="n"/>
      <c r="D141" s="34" t="n"/>
      <c r="E141" s="18" t="n"/>
      <c r="F141">
        <f>IF(Cotas!A141="","",Cotas!A141)</f>
        <v/>
      </c>
    </row>
    <row r="142">
      <c r="A142" s="18" t="n"/>
      <c r="B142" s="18" t="n"/>
      <c r="C142" s="19" t="n"/>
      <c r="D142" s="34" t="n"/>
      <c r="E142" s="18" t="n"/>
      <c r="F142">
        <f>IF(Cotas!A142="","",Cotas!A142)</f>
        <v/>
      </c>
    </row>
    <row r="143">
      <c r="A143" s="18" t="n"/>
      <c r="B143" s="18" t="n"/>
      <c r="C143" s="19" t="n"/>
      <c r="D143" s="34" t="n"/>
      <c r="E143" s="18" t="n"/>
      <c r="F143">
        <f>IF(Cotas!A143="","",Cotas!A143)</f>
        <v/>
      </c>
    </row>
    <row r="144">
      <c r="A144" s="18" t="n"/>
      <c r="B144" s="18" t="n"/>
      <c r="C144" s="19" t="n"/>
      <c r="D144" s="34" t="n"/>
      <c r="E144" s="18" t="n"/>
      <c r="F144">
        <f>IF(Cotas!A144="","",Cotas!A144)</f>
        <v/>
      </c>
    </row>
    <row r="145">
      <c r="A145" s="18" t="n"/>
      <c r="B145" s="18" t="n"/>
      <c r="C145" s="19" t="n"/>
      <c r="D145" s="34" t="n"/>
      <c r="E145" s="18" t="n"/>
      <c r="F145">
        <f>IF(Cotas!A145="","",Cotas!A145)</f>
        <v/>
      </c>
    </row>
    <row r="146">
      <c r="A146" s="18" t="n"/>
      <c r="B146" s="18" t="n"/>
      <c r="C146" s="19" t="n"/>
      <c r="D146" s="34" t="n"/>
      <c r="E146" s="18" t="n"/>
      <c r="F146">
        <f>IF(Cotas!A146="","",Cotas!A146)</f>
        <v/>
      </c>
    </row>
    <row r="147">
      <c r="A147" s="18" t="n"/>
      <c r="B147" s="18" t="n"/>
      <c r="C147" s="19" t="n"/>
      <c r="D147" s="34" t="n"/>
      <c r="E147" s="18" t="n"/>
      <c r="F147">
        <f>IF(Cotas!A147="","",Cotas!A147)</f>
        <v/>
      </c>
    </row>
    <row r="148">
      <c r="A148" s="18" t="n"/>
      <c r="B148" s="18" t="n"/>
      <c r="C148" s="19" t="n"/>
      <c r="D148" s="34" t="n"/>
      <c r="E148" s="18" t="n"/>
      <c r="F148">
        <f>IF(Cotas!A148="","",Cotas!A148)</f>
        <v/>
      </c>
    </row>
    <row r="149">
      <c r="A149" s="18" t="n"/>
      <c r="B149" s="18" t="n"/>
      <c r="C149" s="19" t="n"/>
      <c r="D149" s="34" t="n"/>
      <c r="E149" s="18" t="n"/>
      <c r="F149">
        <f>IF(Cotas!A149="","",Cotas!A149)</f>
        <v/>
      </c>
    </row>
    <row r="150">
      <c r="A150" s="18" t="n"/>
      <c r="B150" s="18" t="n"/>
      <c r="C150" s="19" t="n"/>
      <c r="D150" s="34" t="n"/>
      <c r="E150" s="18" t="n"/>
      <c r="F150">
        <f>IF(Cotas!A150="","",Cotas!A150)</f>
        <v/>
      </c>
    </row>
    <row r="151">
      <c r="A151" s="18" t="n"/>
      <c r="B151" s="18" t="n"/>
      <c r="C151" s="19" t="n"/>
      <c r="D151" s="34" t="n"/>
      <c r="E151" s="18" t="n"/>
      <c r="F151">
        <f>IF(Cotas!A151="","",Cotas!A151)</f>
        <v/>
      </c>
    </row>
    <row r="152">
      <c r="A152" s="18" t="n"/>
      <c r="B152" s="18" t="n"/>
      <c r="C152" s="19" t="n"/>
      <c r="D152" s="34" t="n"/>
      <c r="E152" s="18" t="n"/>
      <c r="F152">
        <f>IF(Cotas!A152="","",Cotas!A152)</f>
        <v/>
      </c>
    </row>
    <row r="153">
      <c r="A153" s="18" t="n"/>
      <c r="B153" s="18" t="n"/>
      <c r="C153" s="19" t="n"/>
      <c r="D153" s="34" t="n"/>
      <c r="E153" s="18" t="n"/>
      <c r="F153">
        <f>IF(Cotas!A153="","",Cotas!A153)</f>
        <v/>
      </c>
    </row>
    <row r="154">
      <c r="A154" s="18" t="n"/>
      <c r="B154" s="18" t="n"/>
      <c r="C154" s="19" t="n"/>
      <c r="D154" s="34" t="n"/>
      <c r="E154" s="18" t="n"/>
      <c r="F154">
        <f>IF(Cotas!A154="","",Cotas!A154)</f>
        <v/>
      </c>
    </row>
    <row r="155">
      <c r="A155" s="18" t="n"/>
      <c r="B155" s="18" t="n"/>
      <c r="C155" s="19" t="n"/>
      <c r="D155" s="34" t="n"/>
      <c r="E155" s="18" t="n"/>
      <c r="F155">
        <f>IF(Cotas!A155="","",Cotas!A155)</f>
        <v/>
      </c>
    </row>
    <row r="156">
      <c r="A156" s="18" t="n"/>
      <c r="B156" s="18" t="n"/>
      <c r="C156" s="19" t="n"/>
      <c r="D156" s="34" t="n"/>
      <c r="E156" s="18" t="n"/>
      <c r="F156">
        <f>IF(Cotas!A156="","",Cotas!A156)</f>
        <v/>
      </c>
    </row>
    <row r="157">
      <c r="A157" s="18" t="n"/>
      <c r="B157" s="18" t="n"/>
      <c r="C157" s="19" t="n"/>
      <c r="D157" s="34" t="n"/>
      <c r="E157" s="18" t="n"/>
      <c r="F157">
        <f>IF(Cotas!A157="","",Cotas!A157)</f>
        <v/>
      </c>
    </row>
    <row r="158">
      <c r="A158" s="18" t="n"/>
      <c r="B158" s="18" t="n"/>
      <c r="C158" s="19" t="n"/>
      <c r="D158" s="34" t="n"/>
      <c r="E158" s="18" t="n"/>
      <c r="F158">
        <f>IF(Cotas!A158="","",Cotas!A158)</f>
        <v/>
      </c>
    </row>
    <row r="159">
      <c r="A159" s="18" t="n"/>
      <c r="B159" s="18" t="n"/>
      <c r="C159" s="19" t="n"/>
      <c r="D159" s="34" t="n"/>
      <c r="E159" s="18" t="n"/>
      <c r="F159">
        <f>IF(Cotas!A159="","",Cotas!A159)</f>
        <v/>
      </c>
    </row>
    <row r="160">
      <c r="A160" s="18" t="n"/>
      <c r="B160" s="18" t="n"/>
      <c r="C160" s="19" t="n"/>
      <c r="D160" s="34" t="n"/>
      <c r="E160" s="18" t="n"/>
      <c r="F160">
        <f>IF(Cotas!A160="","",Cotas!A160)</f>
        <v/>
      </c>
    </row>
    <row r="161">
      <c r="A161" s="18" t="n"/>
      <c r="B161" s="18" t="n"/>
      <c r="C161" s="19" t="n"/>
      <c r="D161" s="34" t="n"/>
      <c r="E161" s="18" t="n"/>
      <c r="F161">
        <f>IF(Cotas!A161="","",Cotas!A161)</f>
        <v/>
      </c>
    </row>
    <row r="162">
      <c r="A162" s="18" t="n"/>
      <c r="B162" s="18" t="n"/>
      <c r="C162" s="19" t="n"/>
      <c r="D162" s="34" t="n"/>
      <c r="E162" s="18" t="n"/>
      <c r="F162">
        <f>IF(Cotas!A162="","",Cotas!A162)</f>
        <v/>
      </c>
    </row>
    <row r="163">
      <c r="A163" s="18" t="n"/>
      <c r="B163" s="18" t="n"/>
      <c r="C163" s="19" t="n"/>
      <c r="D163" s="34" t="n"/>
      <c r="E163" s="18" t="n"/>
      <c r="F163">
        <f>IF(Cotas!A163="","",Cotas!A163)</f>
        <v/>
      </c>
    </row>
    <row r="164">
      <c r="A164" s="18" t="n"/>
      <c r="B164" s="18" t="n"/>
      <c r="C164" s="19" t="n"/>
      <c r="D164" s="34" t="n"/>
      <c r="E164" s="18" t="n"/>
      <c r="F164">
        <f>IF(Cotas!A164="","",Cotas!A164)</f>
        <v/>
      </c>
    </row>
    <row r="165">
      <c r="A165" s="18" t="n"/>
      <c r="B165" s="18" t="n"/>
      <c r="C165" s="19" t="n"/>
      <c r="D165" s="34" t="n"/>
      <c r="E165" s="18" t="n"/>
      <c r="F165">
        <f>IF(Cotas!A165="","",Cotas!A165)</f>
        <v/>
      </c>
    </row>
    <row r="166">
      <c r="A166" s="18" t="n"/>
      <c r="B166" s="18" t="n"/>
      <c r="C166" s="19" t="n"/>
      <c r="D166" s="34" t="n"/>
      <c r="E166" s="18" t="n"/>
      <c r="F166">
        <f>IF(Cotas!A166="","",Cotas!A166)</f>
        <v/>
      </c>
    </row>
    <row r="167">
      <c r="A167" s="18" t="n"/>
      <c r="B167" s="18" t="n"/>
      <c r="C167" s="19" t="n"/>
      <c r="D167" s="34" t="n"/>
      <c r="E167" s="18" t="n"/>
      <c r="F167">
        <f>IF(Cotas!A167="","",Cotas!A167)</f>
        <v/>
      </c>
    </row>
    <row r="168">
      <c r="A168" s="18" t="n"/>
      <c r="B168" s="18" t="n"/>
      <c r="C168" s="19" t="n"/>
      <c r="D168" s="34" t="n"/>
      <c r="E168" s="18" t="n"/>
      <c r="F168">
        <f>IF(Cotas!A168="","",Cotas!A168)</f>
        <v/>
      </c>
    </row>
    <row r="169">
      <c r="A169" s="18" t="n"/>
      <c r="B169" s="18" t="n"/>
      <c r="C169" s="19" t="n"/>
      <c r="D169" s="34" t="n"/>
      <c r="E169" s="18" t="n"/>
      <c r="F169">
        <f>IF(Cotas!A169="","",Cotas!A169)</f>
        <v/>
      </c>
    </row>
    <row r="170">
      <c r="A170" s="18" t="n"/>
      <c r="B170" s="18" t="n"/>
      <c r="C170" s="19" t="n"/>
      <c r="D170" s="34" t="n"/>
      <c r="E170" s="18" t="n"/>
      <c r="F170">
        <f>IF(Cotas!A170="","",Cotas!A170)</f>
        <v/>
      </c>
    </row>
    <row r="171">
      <c r="A171" s="18" t="n"/>
      <c r="B171" s="18" t="n"/>
      <c r="C171" s="19" t="n"/>
      <c r="D171" s="34" t="n"/>
      <c r="E171" s="18" t="n"/>
      <c r="F171">
        <f>IF(Cotas!A171="","",Cotas!A171)</f>
        <v/>
      </c>
    </row>
    <row r="172">
      <c r="A172" s="18" t="n"/>
      <c r="B172" s="18" t="n"/>
      <c r="C172" s="19" t="n"/>
      <c r="D172" s="34" t="n"/>
      <c r="E172" s="18" t="n"/>
      <c r="F172">
        <f>IF(Cotas!A172="","",Cotas!A172)</f>
        <v/>
      </c>
    </row>
    <row r="173">
      <c r="A173" s="18" t="n"/>
      <c r="B173" s="18" t="n"/>
      <c r="C173" s="19" t="n"/>
      <c r="D173" s="34" t="n"/>
      <c r="E173" s="18" t="n"/>
      <c r="F173">
        <f>IF(Cotas!A173="","",Cotas!A173)</f>
        <v/>
      </c>
    </row>
    <row r="174">
      <c r="A174" s="18" t="n"/>
      <c r="B174" s="18" t="n"/>
      <c r="C174" s="19" t="n"/>
      <c r="D174" s="34" t="n"/>
      <c r="E174" s="18" t="n"/>
      <c r="F174">
        <f>IF(Cotas!A174="","",Cotas!A174)</f>
        <v/>
      </c>
    </row>
    <row r="175">
      <c r="A175" s="18" t="n"/>
      <c r="B175" s="18" t="n"/>
      <c r="C175" s="19" t="n"/>
      <c r="D175" s="34" t="n"/>
      <c r="E175" s="18" t="n"/>
      <c r="F175">
        <f>IF(Cotas!A175="","",Cotas!A175)</f>
        <v/>
      </c>
    </row>
    <row r="176">
      <c r="A176" s="18" t="n"/>
      <c r="B176" s="18" t="n"/>
      <c r="C176" s="19" t="n"/>
      <c r="D176" s="34" t="n"/>
      <c r="E176" s="18" t="n"/>
      <c r="F176">
        <f>IF(Cotas!A176="","",Cotas!A176)</f>
        <v/>
      </c>
    </row>
    <row r="177">
      <c r="A177" s="18" t="n"/>
      <c r="B177" s="18" t="n"/>
      <c r="C177" s="19" t="n"/>
      <c r="D177" s="34" t="n"/>
      <c r="E177" s="18" t="n"/>
      <c r="F177">
        <f>IF(Cotas!A177="","",Cotas!A177)</f>
        <v/>
      </c>
    </row>
    <row r="178">
      <c r="A178" s="18" t="n"/>
      <c r="B178" s="18" t="n"/>
      <c r="C178" s="19" t="n"/>
      <c r="D178" s="34" t="n"/>
      <c r="E178" s="18" t="n"/>
      <c r="F178">
        <f>IF(Cotas!A178="","",Cotas!A178)</f>
        <v/>
      </c>
    </row>
    <row r="179">
      <c r="A179" s="18" t="n"/>
      <c r="B179" s="18" t="n"/>
      <c r="C179" s="19" t="n"/>
      <c r="D179" s="34" t="n"/>
      <c r="E179" s="18" t="n"/>
      <c r="F179">
        <f>IF(Cotas!A179="","",Cotas!A179)</f>
        <v/>
      </c>
    </row>
    <row r="180">
      <c r="A180" s="18" t="n"/>
      <c r="B180" s="18" t="n"/>
      <c r="C180" s="19" t="n"/>
      <c r="D180" s="34" t="n"/>
      <c r="E180" s="18" t="n"/>
      <c r="F180">
        <f>IF(Cotas!A180="","",Cotas!A180)</f>
        <v/>
      </c>
    </row>
    <row r="181">
      <c r="A181" s="18" t="n"/>
      <c r="B181" s="18" t="n"/>
      <c r="C181" s="19" t="n"/>
      <c r="D181" s="34" t="n"/>
      <c r="E181" s="18" t="n"/>
      <c r="F181">
        <f>IF(Cotas!A181="","",Cotas!A181)</f>
        <v/>
      </c>
    </row>
    <row r="182">
      <c r="A182" s="18" t="n"/>
      <c r="B182" s="18" t="n"/>
      <c r="C182" s="19" t="n"/>
      <c r="D182" s="34" t="n"/>
      <c r="E182" s="18" t="n"/>
      <c r="F182">
        <f>IF(Cotas!A182="","",Cotas!A182)</f>
        <v/>
      </c>
    </row>
    <row r="183">
      <c r="A183" s="18" t="n"/>
      <c r="B183" s="18" t="n"/>
      <c r="C183" s="19" t="n"/>
      <c r="D183" s="34" t="n"/>
      <c r="E183" s="18" t="n"/>
      <c r="F183">
        <f>IF(Cotas!A183="","",Cotas!A183)</f>
        <v/>
      </c>
    </row>
    <row r="184">
      <c r="A184" s="18" t="n"/>
      <c r="B184" s="18" t="n"/>
      <c r="C184" s="19" t="n"/>
      <c r="D184" s="34" t="n"/>
      <c r="E184" s="18" t="n"/>
      <c r="F184">
        <f>IF(Cotas!A184="","",Cotas!A184)</f>
        <v/>
      </c>
    </row>
    <row r="185">
      <c r="A185" s="18" t="n"/>
      <c r="B185" s="18" t="n"/>
      <c r="C185" s="19" t="n"/>
      <c r="D185" s="34" t="n"/>
      <c r="E185" s="18" t="n"/>
      <c r="F185">
        <f>IF(Cotas!A185="","",Cotas!A185)</f>
        <v/>
      </c>
    </row>
    <row r="186">
      <c r="A186" s="18" t="n"/>
      <c r="B186" s="18" t="n"/>
      <c r="C186" s="19" t="n"/>
      <c r="D186" s="34" t="n"/>
      <c r="E186" s="18" t="n"/>
      <c r="F186">
        <f>IF(Cotas!A186="","",Cotas!A186)</f>
        <v/>
      </c>
    </row>
    <row r="187">
      <c r="A187" s="18" t="n"/>
      <c r="B187" s="18" t="n"/>
      <c r="C187" s="19" t="n"/>
      <c r="D187" s="34" t="n"/>
      <c r="E187" s="18" t="n"/>
      <c r="F187">
        <f>IF(Cotas!A187="","",Cotas!A187)</f>
        <v/>
      </c>
    </row>
    <row r="188">
      <c r="A188" s="18" t="n"/>
      <c r="B188" s="18" t="n"/>
      <c r="C188" s="19" t="n"/>
      <c r="D188" s="34" t="n"/>
      <c r="E188" s="18" t="n"/>
      <c r="F188">
        <f>IF(Cotas!A188="","",Cotas!A188)</f>
        <v/>
      </c>
    </row>
    <row r="189">
      <c r="A189" s="18" t="n"/>
      <c r="B189" s="18" t="n"/>
      <c r="C189" s="19" t="n"/>
      <c r="D189" s="34" t="n"/>
      <c r="E189" s="18" t="n"/>
      <c r="F189">
        <f>IF(Cotas!A189="","",Cotas!A189)</f>
        <v/>
      </c>
    </row>
    <row r="190">
      <c r="A190" s="18" t="n"/>
      <c r="B190" s="18" t="n"/>
      <c r="C190" s="19" t="n"/>
      <c r="D190" s="34" t="n"/>
      <c r="E190" s="18" t="n"/>
      <c r="F190">
        <f>IF(Cotas!A190="","",Cotas!A190)</f>
        <v/>
      </c>
    </row>
    <row r="191">
      <c r="A191" s="18" t="n"/>
      <c r="B191" s="18" t="n"/>
      <c r="C191" s="19" t="n"/>
      <c r="D191" s="34" t="n"/>
      <c r="E191" s="18" t="n"/>
      <c r="F191">
        <f>IF(Cotas!A191="","",Cotas!A191)</f>
        <v/>
      </c>
    </row>
    <row r="192">
      <c r="A192" s="18" t="n"/>
      <c r="B192" s="18" t="n"/>
      <c r="C192" s="19" t="n"/>
      <c r="D192" s="34" t="n"/>
      <c r="E192" s="18" t="n"/>
      <c r="F192">
        <f>IF(Cotas!A192="","",Cotas!A192)</f>
        <v/>
      </c>
    </row>
    <row r="193">
      <c r="A193" s="18" t="n"/>
      <c r="B193" s="18" t="n"/>
      <c r="C193" s="19" t="n"/>
      <c r="D193" s="34" t="n"/>
      <c r="E193" s="18" t="n"/>
      <c r="F193">
        <f>IF(Cotas!A193="","",Cotas!A193)</f>
        <v/>
      </c>
    </row>
    <row r="194">
      <c r="A194" s="18" t="n"/>
      <c r="B194" s="18" t="n"/>
      <c r="C194" s="19" t="n"/>
      <c r="D194" s="34" t="n"/>
      <c r="E194" s="18" t="n"/>
      <c r="F194">
        <f>IF(Cotas!A194="","",Cotas!A194)</f>
        <v/>
      </c>
    </row>
    <row r="195">
      <c r="A195" s="18" t="n"/>
      <c r="B195" s="18" t="n"/>
      <c r="C195" s="19" t="n"/>
      <c r="D195" s="34" t="n"/>
      <c r="E195" s="18" t="n"/>
      <c r="F195">
        <f>IF(Cotas!A195="","",Cotas!A195)</f>
        <v/>
      </c>
    </row>
    <row r="196">
      <c r="A196" s="18" t="n"/>
      <c r="B196" s="18" t="n"/>
      <c r="C196" s="19" t="n"/>
      <c r="D196" s="34" t="n"/>
      <c r="E196" s="18" t="n"/>
      <c r="F196">
        <f>IF(Cotas!A196="","",Cotas!A196)</f>
        <v/>
      </c>
    </row>
    <row r="197">
      <c r="A197" s="18" t="n"/>
      <c r="B197" s="18" t="n"/>
      <c r="C197" s="19" t="n"/>
      <c r="D197" s="34" t="n"/>
      <c r="E197" s="18" t="n"/>
      <c r="F197">
        <f>IF(Cotas!A197="","",Cotas!A197)</f>
        <v/>
      </c>
    </row>
    <row r="198">
      <c r="A198" s="18" t="n"/>
      <c r="B198" s="18" t="n"/>
      <c r="C198" s="19" t="n"/>
      <c r="D198" s="34" t="n"/>
      <c r="E198" s="18" t="n"/>
      <c r="F198">
        <f>IF(Cotas!A198="","",Cotas!A198)</f>
        <v/>
      </c>
    </row>
    <row r="199">
      <c r="A199" s="18" t="n"/>
      <c r="B199" s="18" t="n"/>
      <c r="C199" s="19" t="n"/>
      <c r="D199" s="34" t="n"/>
      <c r="E199" s="18" t="n"/>
      <c r="F199">
        <f>IF(Cotas!A199="","",Cotas!A199)</f>
        <v/>
      </c>
    </row>
    <row r="200">
      <c r="A200" s="18" t="n"/>
      <c r="B200" s="18" t="n"/>
      <c r="C200" s="19" t="n"/>
      <c r="D200" s="34" t="n"/>
      <c r="E200" s="18" t="n"/>
      <c r="F200">
        <f>IF(Cotas!A200="","",Cotas!A200)</f>
        <v/>
      </c>
    </row>
    <row r="201">
      <c r="A201" s="18" t="n"/>
      <c r="B201" s="18" t="n"/>
      <c r="C201" s="19" t="n"/>
      <c r="D201" s="34" t="n"/>
      <c r="E201" s="18" t="n"/>
      <c r="F201">
        <f>IF(Cotas!A201="","",Cotas!A201)</f>
        <v/>
      </c>
    </row>
    <row r="202">
      <c r="A202" s="18" t="n"/>
      <c r="B202" s="18" t="n"/>
      <c r="C202" s="19" t="n"/>
      <c r="D202" s="34" t="n"/>
      <c r="E202" s="18" t="n"/>
      <c r="F202">
        <f>IF(Cotas!A202="","",Cotas!A202)</f>
        <v/>
      </c>
    </row>
    <row r="203">
      <c r="A203" s="18" t="n"/>
      <c r="B203" s="18" t="n"/>
      <c r="C203" s="19" t="n"/>
      <c r="D203" s="34" t="n"/>
      <c r="E203" s="18" t="n"/>
      <c r="F203">
        <f>IF(Cotas!A203="","",Cotas!A203)</f>
        <v/>
      </c>
    </row>
    <row r="204">
      <c r="A204" s="18" t="n"/>
      <c r="B204" s="18" t="n"/>
      <c r="C204" s="19" t="n"/>
      <c r="D204" s="34" t="n"/>
      <c r="E204" s="18" t="n"/>
      <c r="F204">
        <f>IF(Cotas!A204="","",Cotas!A204)</f>
        <v/>
      </c>
    </row>
    <row r="205">
      <c r="A205" s="18" t="n"/>
      <c r="B205" s="18" t="n"/>
      <c r="C205" s="19" t="n"/>
      <c r="D205" s="34" t="n"/>
      <c r="E205" s="18" t="n"/>
      <c r="F205">
        <f>IF(Cotas!A205="","",Cotas!A205)</f>
        <v/>
      </c>
    </row>
    <row r="206">
      <c r="A206" s="18" t="n"/>
      <c r="B206" s="18" t="n"/>
      <c r="C206" s="19" t="n"/>
      <c r="D206" s="34" t="n"/>
      <c r="E206" s="18" t="n"/>
      <c r="F206">
        <f>IF(Cotas!A206="","",Cotas!A206)</f>
        <v/>
      </c>
    </row>
    <row r="207">
      <c r="A207" s="18" t="n"/>
      <c r="B207" s="18" t="n"/>
      <c r="C207" s="19" t="n"/>
      <c r="D207" s="34" t="n"/>
      <c r="E207" s="18" t="n"/>
      <c r="F207">
        <f>IF(Cotas!A207="","",Cotas!A207)</f>
        <v/>
      </c>
    </row>
    <row r="208">
      <c r="A208" s="18" t="n"/>
      <c r="B208" s="18" t="n"/>
      <c r="C208" s="19" t="n"/>
      <c r="D208" s="34" t="n"/>
      <c r="E208" s="18" t="n"/>
      <c r="F208">
        <f>IF(Cotas!A208="","",Cotas!A208)</f>
        <v/>
      </c>
    </row>
    <row r="209">
      <c r="A209" s="18" t="n"/>
      <c r="B209" s="18" t="n"/>
      <c r="C209" s="19" t="n"/>
      <c r="D209" s="34" t="n"/>
      <c r="E209" s="18" t="n"/>
      <c r="F209">
        <f>IF(Cotas!A209="","",Cotas!A209)</f>
        <v/>
      </c>
    </row>
    <row r="210">
      <c r="A210" s="18" t="n"/>
      <c r="B210" s="18" t="n"/>
      <c r="C210" s="19" t="n"/>
      <c r="D210" s="34" t="n"/>
      <c r="E210" s="18" t="n"/>
      <c r="F210">
        <f>IF(Cotas!A210="","",Cotas!A210)</f>
        <v/>
      </c>
    </row>
    <row r="211">
      <c r="A211" s="18" t="n"/>
      <c r="B211" s="18" t="n"/>
      <c r="C211" s="19" t="n"/>
      <c r="D211" s="34" t="n"/>
      <c r="E211" s="18" t="n"/>
      <c r="F211">
        <f>IF(Cotas!A211="","",Cotas!A211)</f>
        <v/>
      </c>
    </row>
    <row r="212">
      <c r="A212" s="18" t="n"/>
      <c r="B212" s="18" t="n"/>
      <c r="C212" s="19" t="n"/>
      <c r="D212" s="34" t="n"/>
      <c r="E212" s="18" t="n"/>
      <c r="F212">
        <f>IF(Cotas!A212="","",Cotas!A212)</f>
        <v/>
      </c>
    </row>
    <row r="213">
      <c r="A213" s="18" t="n"/>
      <c r="B213" s="18" t="n"/>
      <c r="C213" s="19" t="n"/>
      <c r="D213" s="34" t="n"/>
      <c r="E213" s="18" t="n"/>
      <c r="F213">
        <f>IF(Cotas!A213="","",Cotas!A213)</f>
        <v/>
      </c>
    </row>
    <row r="214">
      <c r="A214" s="18" t="n"/>
      <c r="B214" s="18" t="n"/>
      <c r="C214" s="19" t="n"/>
      <c r="D214" s="34" t="n"/>
      <c r="E214" s="18" t="n"/>
      <c r="F214">
        <f>IF(Cotas!A214="","",Cotas!A214)</f>
        <v/>
      </c>
    </row>
    <row r="215">
      <c r="A215" s="18" t="n"/>
      <c r="B215" s="18" t="n"/>
      <c r="C215" s="19" t="n"/>
      <c r="D215" s="34" t="n"/>
      <c r="E215" s="18" t="n"/>
      <c r="F215">
        <f>IF(Cotas!A215="","",Cotas!A215)</f>
        <v/>
      </c>
    </row>
    <row r="216">
      <c r="A216" s="18" t="n"/>
      <c r="B216" s="18" t="n"/>
      <c r="C216" s="19" t="n"/>
      <c r="D216" s="34" t="n"/>
      <c r="E216" s="18" t="n"/>
      <c r="F216">
        <f>IF(Cotas!A216="","",Cotas!A216)</f>
        <v/>
      </c>
    </row>
    <row r="217">
      <c r="A217" s="18" t="n"/>
      <c r="B217" s="18" t="n"/>
      <c r="C217" s="19" t="n"/>
      <c r="D217" s="34" t="n"/>
      <c r="E217" s="18" t="n"/>
      <c r="F217">
        <f>IF(Cotas!A217="","",Cotas!A217)</f>
        <v/>
      </c>
    </row>
    <row r="218">
      <c r="A218" s="18" t="n"/>
      <c r="B218" s="18" t="n"/>
      <c r="C218" s="19" t="n"/>
      <c r="D218" s="34" t="n"/>
      <c r="E218" s="18" t="n"/>
      <c r="F218">
        <f>IF(Cotas!A218="","",Cotas!A218)</f>
        <v/>
      </c>
    </row>
    <row r="219">
      <c r="A219" s="18" t="n"/>
      <c r="B219" s="18" t="n"/>
      <c r="C219" s="19" t="n"/>
      <c r="D219" s="34" t="n"/>
      <c r="E219" s="18" t="n"/>
      <c r="F219">
        <f>IF(Cotas!A219="","",Cotas!A219)</f>
        <v/>
      </c>
    </row>
    <row r="220">
      <c r="A220" s="18" t="n"/>
      <c r="B220" s="18" t="n"/>
      <c r="C220" s="19" t="n"/>
      <c r="D220" s="34" t="n"/>
      <c r="E220" s="18" t="n"/>
      <c r="F220">
        <f>IF(Cotas!A220="","",Cotas!A220)</f>
        <v/>
      </c>
    </row>
    <row r="221">
      <c r="A221" s="18" t="n"/>
      <c r="B221" s="18" t="n"/>
      <c r="C221" s="19" t="n"/>
      <c r="D221" s="34" t="n"/>
      <c r="E221" s="18" t="n"/>
      <c r="F221">
        <f>IF(Cotas!A221="","",Cotas!A221)</f>
        <v/>
      </c>
    </row>
    <row r="222">
      <c r="A222" s="18" t="n"/>
      <c r="B222" s="18" t="n"/>
      <c r="C222" s="19" t="n"/>
      <c r="D222" s="34" t="n"/>
      <c r="E222" s="18" t="n"/>
      <c r="F222">
        <f>IF(Cotas!A222="","",Cotas!A222)</f>
        <v/>
      </c>
    </row>
    <row r="223">
      <c r="A223" s="18" t="n"/>
      <c r="B223" s="18" t="n"/>
      <c r="C223" s="19" t="n"/>
      <c r="D223" s="34" t="n"/>
      <c r="E223" s="18" t="n"/>
      <c r="F223">
        <f>IF(Cotas!A223="","",Cotas!A223)</f>
        <v/>
      </c>
    </row>
    <row r="224">
      <c r="A224" s="18" t="n"/>
      <c r="B224" s="18" t="n"/>
      <c r="C224" s="19" t="n"/>
      <c r="D224" s="34" t="n"/>
      <c r="E224" s="18" t="n"/>
      <c r="F224">
        <f>IF(Cotas!A224="","",Cotas!A224)</f>
        <v/>
      </c>
    </row>
    <row r="225">
      <c r="A225" s="18" t="n"/>
      <c r="B225" s="18" t="n"/>
      <c r="C225" s="19" t="n"/>
      <c r="D225" s="34" t="n"/>
      <c r="E225" s="18" t="n"/>
      <c r="F225">
        <f>IF(Cotas!A225="","",Cotas!A225)</f>
        <v/>
      </c>
    </row>
    <row r="226">
      <c r="A226" s="18" t="n"/>
      <c r="B226" s="18" t="n"/>
      <c r="C226" s="19" t="n"/>
      <c r="D226" s="34" t="n"/>
      <c r="E226" s="18" t="n"/>
      <c r="F226">
        <f>IF(Cotas!A226="","",Cotas!A226)</f>
        <v/>
      </c>
    </row>
    <row r="227">
      <c r="A227" s="18" t="n"/>
      <c r="B227" s="18" t="n"/>
      <c r="C227" s="19" t="n"/>
      <c r="D227" s="34" t="n"/>
      <c r="E227" s="18" t="n"/>
      <c r="F227">
        <f>IF(Cotas!A227="","",Cotas!A227)</f>
        <v/>
      </c>
    </row>
    <row r="228">
      <c r="A228" s="18" t="n"/>
      <c r="B228" s="18" t="n"/>
      <c r="C228" s="19" t="n"/>
      <c r="D228" s="34" t="n"/>
      <c r="E228" s="18" t="n"/>
      <c r="F228">
        <f>IF(Cotas!A228="","",Cotas!A228)</f>
        <v/>
      </c>
    </row>
    <row r="229">
      <c r="A229" s="18" t="n"/>
      <c r="B229" s="18" t="n"/>
      <c r="C229" s="19" t="n"/>
      <c r="D229" s="34" t="n"/>
      <c r="E229" s="18" t="n"/>
      <c r="F229">
        <f>IF(Cotas!A229="","",Cotas!A229)</f>
        <v/>
      </c>
    </row>
    <row r="230">
      <c r="A230" s="18" t="n"/>
      <c r="B230" s="18" t="n"/>
      <c r="C230" s="19" t="n"/>
      <c r="D230" s="34" t="n"/>
      <c r="E230" s="18" t="n"/>
      <c r="F230">
        <f>IF(Cotas!A230="","",Cotas!A230)</f>
        <v/>
      </c>
    </row>
    <row r="231">
      <c r="A231" s="18" t="n"/>
      <c r="B231" s="18" t="n"/>
      <c r="C231" s="19" t="n"/>
      <c r="D231" s="34" t="n"/>
      <c r="E231" s="18" t="n"/>
      <c r="F231">
        <f>IF(Cotas!A231="","",Cotas!A231)</f>
        <v/>
      </c>
    </row>
    <row r="232">
      <c r="A232" s="18" t="n"/>
      <c r="B232" s="18" t="n"/>
      <c r="C232" s="19" t="n"/>
      <c r="D232" s="34" t="n"/>
      <c r="E232" s="18" t="n"/>
      <c r="F232">
        <f>IF(Cotas!A232="","",Cotas!A232)</f>
        <v/>
      </c>
    </row>
    <row r="233">
      <c r="A233" s="18" t="n"/>
      <c r="B233" s="18" t="n"/>
      <c r="C233" s="19" t="n"/>
      <c r="D233" s="34" t="n"/>
      <c r="E233" s="18" t="n"/>
      <c r="F233">
        <f>IF(Cotas!A233="","",Cotas!A233)</f>
        <v/>
      </c>
    </row>
    <row r="234">
      <c r="A234" s="18" t="n"/>
      <c r="B234" s="18" t="n"/>
      <c r="C234" s="19" t="n"/>
      <c r="D234" s="34" t="n"/>
      <c r="E234" s="18" t="n"/>
      <c r="F234">
        <f>IF(Cotas!A234="","",Cotas!A234)</f>
        <v/>
      </c>
    </row>
    <row r="235">
      <c r="A235" s="18" t="n"/>
      <c r="B235" s="18" t="n"/>
      <c r="C235" s="19" t="n"/>
      <c r="D235" s="34" t="n"/>
      <c r="E235" s="18" t="n"/>
      <c r="F235">
        <f>IF(Cotas!A235="","",Cotas!A235)</f>
        <v/>
      </c>
    </row>
    <row r="236">
      <c r="A236" s="18" t="n"/>
      <c r="B236" s="18" t="n"/>
      <c r="C236" s="19" t="n"/>
      <c r="D236" s="34" t="n"/>
      <c r="E236" s="18" t="n"/>
      <c r="F236">
        <f>IF(Cotas!A236="","",Cotas!A236)</f>
        <v/>
      </c>
    </row>
    <row r="237">
      <c r="A237" s="18" t="n"/>
      <c r="B237" s="18" t="n"/>
      <c r="C237" s="19" t="n"/>
      <c r="D237" s="34" t="n"/>
      <c r="E237" s="18" t="n"/>
      <c r="F237">
        <f>IF(Cotas!A237="","",Cotas!A237)</f>
        <v/>
      </c>
    </row>
    <row r="238">
      <c r="A238" s="18" t="n"/>
      <c r="B238" s="18" t="n"/>
      <c r="C238" s="19" t="n"/>
      <c r="D238" s="34" t="n"/>
      <c r="E238" s="18" t="n"/>
      <c r="F238">
        <f>IF(Cotas!A238="","",Cotas!A238)</f>
        <v/>
      </c>
    </row>
    <row r="239">
      <c r="A239" s="18" t="n"/>
      <c r="B239" s="18" t="n"/>
      <c r="C239" s="19" t="n"/>
      <c r="D239" s="34" t="n"/>
      <c r="E239" s="18" t="n"/>
      <c r="F239">
        <f>IF(Cotas!A239="","",Cotas!A239)</f>
        <v/>
      </c>
    </row>
    <row r="240">
      <c r="A240" s="18" t="n"/>
      <c r="B240" s="18" t="n"/>
      <c r="C240" s="19" t="n"/>
      <c r="D240" s="34" t="n"/>
      <c r="E240" s="18" t="n"/>
      <c r="F240">
        <f>IF(Cotas!A240="","",Cotas!A240)</f>
        <v/>
      </c>
    </row>
    <row r="241">
      <c r="A241" s="18" t="n"/>
      <c r="B241" s="18" t="n"/>
      <c r="C241" s="19" t="n"/>
      <c r="D241" s="34" t="n"/>
      <c r="E241" s="18" t="n"/>
      <c r="F241">
        <f>IF(Cotas!A241="","",Cotas!A241)</f>
        <v/>
      </c>
    </row>
    <row r="242">
      <c r="A242" s="18" t="n"/>
      <c r="B242" s="18" t="n"/>
      <c r="C242" s="19" t="n"/>
      <c r="D242" s="34" t="n"/>
      <c r="E242" s="18" t="n"/>
      <c r="F242">
        <f>IF(Cotas!A242="","",Cotas!A242)</f>
        <v/>
      </c>
    </row>
    <row r="243">
      <c r="A243" s="18" t="n"/>
      <c r="B243" s="18" t="n"/>
      <c r="C243" s="19" t="n"/>
      <c r="D243" s="34" t="n"/>
      <c r="E243" s="18" t="n"/>
      <c r="F243">
        <f>IF(Cotas!A243="","",Cotas!A243)</f>
        <v/>
      </c>
    </row>
    <row r="244">
      <c r="A244" s="18" t="n"/>
      <c r="B244" s="18" t="n"/>
      <c r="C244" s="19" t="n"/>
      <c r="D244" s="34" t="n"/>
      <c r="E244" s="18" t="n"/>
      <c r="F244">
        <f>IF(Cotas!A244="","",Cotas!A244)</f>
        <v/>
      </c>
    </row>
    <row r="245">
      <c r="A245" s="18" t="n"/>
      <c r="B245" s="18" t="n"/>
      <c r="C245" s="19" t="n"/>
      <c r="D245" s="34" t="n"/>
      <c r="E245" s="18" t="n"/>
      <c r="F245">
        <f>IF(Cotas!A245="","",Cotas!A245)</f>
        <v/>
      </c>
    </row>
    <row r="246">
      <c r="A246" s="18" t="n"/>
      <c r="B246" s="18" t="n"/>
      <c r="C246" s="19" t="n"/>
      <c r="D246" s="34" t="n"/>
      <c r="E246" s="18" t="n"/>
      <c r="F246">
        <f>IF(Cotas!A246="","",Cotas!A246)</f>
        <v/>
      </c>
    </row>
    <row r="247">
      <c r="A247" s="18" t="n"/>
      <c r="B247" s="18" t="n"/>
      <c r="C247" s="19" t="n"/>
      <c r="D247" s="34" t="n"/>
      <c r="E247" s="18" t="n"/>
      <c r="F247">
        <f>IF(Cotas!A247="","",Cotas!A247)</f>
        <v/>
      </c>
    </row>
    <row r="248">
      <c r="A248" s="18" t="n"/>
      <c r="B248" s="18" t="n"/>
      <c r="C248" s="19" t="n"/>
      <c r="D248" s="34" t="n"/>
      <c r="E248" s="18" t="n"/>
      <c r="F248">
        <f>IF(Cotas!A248="","",Cotas!A248)</f>
        <v/>
      </c>
    </row>
    <row r="249">
      <c r="A249" s="18" t="n"/>
      <c r="B249" s="18" t="n"/>
      <c r="C249" s="19" t="n"/>
      <c r="D249" s="34" t="n"/>
      <c r="E249" s="18" t="n"/>
      <c r="F249">
        <f>IF(Cotas!A249="","",Cotas!A249)</f>
        <v/>
      </c>
    </row>
    <row r="250">
      <c r="A250" s="18" t="n"/>
      <c r="B250" s="18" t="n"/>
      <c r="C250" s="19" t="n"/>
      <c r="D250" s="34" t="n"/>
      <c r="E250" s="18" t="n"/>
      <c r="F250">
        <f>IF(Cotas!A250="","",Cotas!A250)</f>
        <v/>
      </c>
    </row>
    <row r="251">
      <c r="A251" s="18" t="n"/>
      <c r="B251" s="18" t="n"/>
      <c r="C251" s="19" t="n"/>
      <c r="D251" s="34" t="n"/>
      <c r="E251" s="18" t="n"/>
      <c r="F251">
        <f>IF(Cotas!A251="","",Cotas!A251)</f>
        <v/>
      </c>
    </row>
    <row r="252">
      <c r="A252" s="18" t="n"/>
      <c r="B252" s="18" t="n"/>
      <c r="C252" s="19" t="n"/>
      <c r="D252" s="34" t="n"/>
      <c r="E252" s="18" t="n"/>
      <c r="F252">
        <f>IF(Cotas!A252="","",Cotas!A252)</f>
        <v/>
      </c>
    </row>
    <row r="253">
      <c r="A253" s="18" t="n"/>
      <c r="B253" s="18" t="n"/>
      <c r="C253" s="19" t="n"/>
      <c r="D253" s="34" t="n"/>
      <c r="E253" s="18" t="n"/>
      <c r="F253">
        <f>IF(Cotas!A253="","",Cotas!A253)</f>
        <v/>
      </c>
    </row>
    <row r="254">
      <c r="A254" s="18" t="n"/>
      <c r="B254" s="18" t="n"/>
      <c r="C254" s="19" t="n"/>
      <c r="D254" s="34" t="n"/>
      <c r="E254" s="18" t="n"/>
      <c r="F254">
        <f>IF(Cotas!A254="","",Cotas!A254)</f>
        <v/>
      </c>
    </row>
    <row r="255">
      <c r="A255" s="18" t="n"/>
      <c r="B255" s="18" t="n"/>
      <c r="C255" s="19" t="n"/>
      <c r="D255" s="34" t="n"/>
      <c r="E255" s="18" t="n"/>
      <c r="F255">
        <f>IF(Cotas!A255="","",Cotas!A255)</f>
        <v/>
      </c>
    </row>
    <row r="256">
      <c r="A256" s="18" t="n"/>
      <c r="B256" s="18" t="n"/>
      <c r="C256" s="19" t="n"/>
      <c r="D256" s="34" t="n"/>
      <c r="E256" s="18" t="n"/>
      <c r="F256">
        <f>IF(Cotas!A256="","",Cotas!A256)</f>
        <v/>
      </c>
    </row>
    <row r="257">
      <c r="A257" s="18" t="n"/>
      <c r="B257" s="18" t="n"/>
      <c r="C257" s="19" t="n"/>
      <c r="D257" s="34" t="n"/>
      <c r="E257" s="18" t="n"/>
      <c r="F257">
        <f>IF(Cotas!A257="","",Cotas!A257)</f>
        <v/>
      </c>
    </row>
    <row r="258">
      <c r="A258" s="18" t="n"/>
      <c r="B258" s="18" t="n"/>
      <c r="C258" s="19" t="n"/>
      <c r="D258" s="34" t="n"/>
      <c r="E258" s="18" t="n"/>
      <c r="F258">
        <f>IF(Cotas!A258="","",Cotas!A258)</f>
        <v/>
      </c>
    </row>
    <row r="259">
      <c r="A259" s="18" t="n"/>
      <c r="B259" s="18" t="n"/>
      <c r="C259" s="19" t="n"/>
      <c r="D259" s="34" t="n"/>
      <c r="E259" s="18" t="n"/>
      <c r="F259">
        <f>IF(Cotas!A259="","",Cotas!A259)</f>
        <v/>
      </c>
    </row>
    <row r="260">
      <c r="A260" s="18" t="n"/>
      <c r="B260" s="18" t="n"/>
      <c r="C260" s="19" t="n"/>
      <c r="D260" s="34" t="n"/>
      <c r="E260" s="18" t="n"/>
      <c r="F260">
        <f>IF(Cotas!A260="","",Cotas!A260)</f>
        <v/>
      </c>
    </row>
    <row r="261">
      <c r="A261" s="18" t="n"/>
      <c r="B261" s="18" t="n"/>
      <c r="C261" s="19" t="n"/>
      <c r="D261" s="34" t="n"/>
      <c r="E261" s="18" t="n"/>
      <c r="F261">
        <f>IF(Cotas!A261="","",Cotas!A261)</f>
        <v/>
      </c>
    </row>
    <row r="262">
      <c r="A262" s="18" t="n"/>
      <c r="B262" s="18" t="n"/>
      <c r="C262" s="19" t="n"/>
      <c r="D262" s="34" t="n"/>
      <c r="E262" s="18" t="n"/>
      <c r="F262">
        <f>IF(Cotas!A262="","",Cotas!A262)</f>
        <v/>
      </c>
    </row>
    <row r="263">
      <c r="A263" s="18" t="n"/>
      <c r="B263" s="18" t="n"/>
      <c r="C263" s="19" t="n"/>
      <c r="D263" s="34" t="n"/>
      <c r="E263" s="18" t="n"/>
      <c r="F263">
        <f>IF(Cotas!A263="","",Cotas!A263)</f>
        <v/>
      </c>
    </row>
    <row r="264">
      <c r="A264" s="18" t="n"/>
      <c r="B264" s="18" t="n"/>
      <c r="C264" s="19" t="n"/>
      <c r="D264" s="34" t="n"/>
      <c r="E264" s="18" t="n"/>
      <c r="F264">
        <f>IF(Cotas!A264="","",Cotas!A264)</f>
        <v/>
      </c>
    </row>
    <row r="265">
      <c r="A265" s="18" t="n"/>
      <c r="B265" s="18" t="n"/>
      <c r="C265" s="19" t="n"/>
      <c r="D265" s="34" t="n"/>
      <c r="E265" s="18" t="n"/>
      <c r="F265">
        <f>IF(Cotas!A265="","",Cotas!A265)</f>
        <v/>
      </c>
    </row>
    <row r="266">
      <c r="A266" s="18" t="n"/>
      <c r="B266" s="18" t="n"/>
      <c r="C266" s="19" t="n"/>
      <c r="D266" s="34" t="n"/>
      <c r="E266" s="18" t="n"/>
      <c r="F266">
        <f>IF(Cotas!A266="","",Cotas!A266)</f>
        <v/>
      </c>
    </row>
    <row r="267">
      <c r="A267" s="18" t="n"/>
      <c r="B267" s="18" t="n"/>
      <c r="C267" s="19" t="n"/>
      <c r="D267" s="34" t="n"/>
      <c r="E267" s="18" t="n"/>
      <c r="F267">
        <f>IF(Cotas!A267="","",Cotas!A267)</f>
        <v/>
      </c>
    </row>
    <row r="268">
      <c r="A268" s="18" t="n"/>
      <c r="B268" s="18" t="n"/>
      <c r="C268" s="19" t="n"/>
      <c r="D268" s="34" t="n"/>
      <c r="E268" s="18" t="n"/>
      <c r="F268">
        <f>IF(Cotas!A268="","",Cotas!A268)</f>
        <v/>
      </c>
    </row>
    <row r="269">
      <c r="A269" s="18" t="n"/>
      <c r="B269" s="18" t="n"/>
      <c r="C269" s="19" t="n"/>
      <c r="D269" s="34" t="n"/>
      <c r="E269" s="18" t="n"/>
      <c r="F269">
        <f>IF(Cotas!A269="","",Cotas!A269)</f>
        <v/>
      </c>
    </row>
    <row r="270">
      <c r="A270" s="18" t="n"/>
      <c r="B270" s="18" t="n"/>
      <c r="C270" s="19" t="n"/>
      <c r="D270" s="34" t="n"/>
      <c r="E270" s="18" t="n"/>
      <c r="F270">
        <f>IF(Cotas!A270="","",Cotas!A270)</f>
        <v/>
      </c>
    </row>
    <row r="271">
      <c r="A271" s="18" t="n"/>
      <c r="B271" s="18" t="n"/>
      <c r="C271" s="19" t="n"/>
      <c r="D271" s="34" t="n"/>
      <c r="E271" s="18" t="n"/>
      <c r="F271">
        <f>IF(Cotas!A271="","",Cotas!A271)</f>
        <v/>
      </c>
    </row>
    <row r="272">
      <c r="A272" s="18" t="n"/>
      <c r="B272" s="18" t="n"/>
      <c r="C272" s="19" t="n"/>
      <c r="D272" s="34" t="n"/>
      <c r="E272" s="18" t="n"/>
      <c r="F272">
        <f>IF(Cotas!A272="","",Cotas!A272)</f>
        <v/>
      </c>
    </row>
    <row r="273">
      <c r="A273" s="18" t="n"/>
      <c r="B273" s="18" t="n"/>
      <c r="C273" s="19" t="n"/>
      <c r="D273" s="34" t="n"/>
      <c r="E273" s="18" t="n"/>
      <c r="F273">
        <f>IF(Cotas!A273="","",Cotas!A273)</f>
        <v/>
      </c>
    </row>
    <row r="274">
      <c r="A274" s="18" t="n"/>
      <c r="B274" s="18" t="n"/>
      <c r="C274" s="19" t="n"/>
      <c r="D274" s="34" t="n"/>
      <c r="E274" s="18" t="n"/>
      <c r="F274">
        <f>IF(Cotas!A274="","",Cotas!A274)</f>
        <v/>
      </c>
    </row>
    <row r="275">
      <c r="A275" s="18" t="n"/>
      <c r="B275" s="18" t="n"/>
      <c r="C275" s="19" t="n"/>
      <c r="D275" s="34" t="n"/>
      <c r="E275" s="18" t="n"/>
      <c r="F275">
        <f>IF(Cotas!A275="","",Cotas!A275)</f>
        <v/>
      </c>
    </row>
    <row r="276">
      <c r="A276" s="18" t="n"/>
      <c r="B276" s="18" t="n"/>
      <c r="C276" s="19" t="n"/>
      <c r="D276" s="34" t="n"/>
      <c r="E276" s="18" t="n"/>
      <c r="F276">
        <f>IF(Cotas!A276="","",Cotas!A276)</f>
        <v/>
      </c>
    </row>
    <row r="277">
      <c r="A277" s="18" t="n"/>
      <c r="B277" s="18" t="n"/>
      <c r="C277" s="19" t="n"/>
      <c r="D277" s="34" t="n"/>
      <c r="E277" s="18" t="n"/>
      <c r="F277">
        <f>IF(Cotas!A277="","",Cotas!A277)</f>
        <v/>
      </c>
    </row>
    <row r="278">
      <c r="A278" s="18" t="n"/>
      <c r="B278" s="18" t="n"/>
      <c r="C278" s="19" t="n"/>
      <c r="D278" s="34" t="n"/>
      <c r="E278" s="18" t="n"/>
      <c r="F278">
        <f>IF(Cotas!A278="","",Cotas!A278)</f>
        <v/>
      </c>
    </row>
    <row r="279">
      <c r="A279" s="18" t="n"/>
      <c r="B279" s="18" t="n"/>
      <c r="C279" s="19" t="n"/>
      <c r="D279" s="34" t="n"/>
      <c r="E279" s="18" t="n"/>
      <c r="F279">
        <f>IF(Cotas!A279="","",Cotas!A279)</f>
        <v/>
      </c>
    </row>
    <row r="280">
      <c r="A280" s="18" t="n"/>
      <c r="B280" s="18" t="n"/>
      <c r="C280" s="19" t="n"/>
      <c r="D280" s="34" t="n"/>
      <c r="E280" s="18" t="n"/>
      <c r="F280">
        <f>IF(Cotas!A280="","",Cotas!A280)</f>
        <v/>
      </c>
    </row>
    <row r="281">
      <c r="A281" s="18" t="n"/>
      <c r="B281" s="18" t="n"/>
      <c r="C281" s="19" t="n"/>
      <c r="D281" s="34" t="n"/>
      <c r="E281" s="18" t="n"/>
      <c r="F281">
        <f>IF(Cotas!A281="","",Cotas!A281)</f>
        <v/>
      </c>
    </row>
    <row r="282">
      <c r="A282" s="18" t="n"/>
      <c r="B282" s="18" t="n"/>
      <c r="C282" s="19" t="n"/>
      <c r="D282" s="34" t="n"/>
      <c r="E282" s="18" t="n"/>
      <c r="F282">
        <f>IF(Cotas!A282="","",Cotas!A282)</f>
        <v/>
      </c>
    </row>
    <row r="283">
      <c r="A283" s="18" t="n"/>
      <c r="B283" s="18" t="n"/>
      <c r="C283" s="19" t="n"/>
      <c r="D283" s="34" t="n"/>
      <c r="E283" s="18" t="n"/>
      <c r="F283">
        <f>IF(Cotas!A283="","",Cotas!A283)</f>
        <v/>
      </c>
    </row>
    <row r="284">
      <c r="A284" s="18" t="n"/>
      <c r="B284" s="18" t="n"/>
      <c r="C284" s="19" t="n"/>
      <c r="D284" s="34" t="n"/>
      <c r="E284" s="18" t="n"/>
      <c r="F284">
        <f>IF(Cotas!A284="","",Cotas!A284)</f>
        <v/>
      </c>
    </row>
    <row r="285">
      <c r="A285" s="18" t="n"/>
      <c r="B285" s="18" t="n"/>
      <c r="C285" s="19" t="n"/>
      <c r="D285" s="34" t="n"/>
      <c r="E285" s="18" t="n"/>
      <c r="F285">
        <f>IF(Cotas!A285="","",Cotas!A285)</f>
        <v/>
      </c>
    </row>
    <row r="286">
      <c r="A286" s="18" t="n"/>
      <c r="B286" s="18" t="n"/>
      <c r="C286" s="19" t="n"/>
      <c r="D286" s="34" t="n"/>
      <c r="E286" s="18" t="n"/>
      <c r="F286">
        <f>IF(Cotas!A286="","",Cotas!A286)</f>
        <v/>
      </c>
    </row>
    <row r="287">
      <c r="A287" s="18" t="n"/>
      <c r="B287" s="18" t="n"/>
      <c r="C287" s="19" t="n"/>
      <c r="D287" s="34" t="n"/>
      <c r="E287" s="18" t="n"/>
      <c r="F287">
        <f>IF(Cotas!A287="","",Cotas!A287)</f>
        <v/>
      </c>
    </row>
    <row r="288">
      <c r="A288" s="18" t="n"/>
      <c r="B288" s="18" t="n"/>
      <c r="C288" s="19" t="n"/>
      <c r="D288" s="34" t="n"/>
      <c r="E288" s="18" t="n"/>
      <c r="F288">
        <f>IF(Cotas!A288="","",Cotas!A288)</f>
        <v/>
      </c>
    </row>
    <row r="289">
      <c r="A289" s="18" t="n"/>
      <c r="B289" s="18" t="n"/>
      <c r="C289" s="19" t="n"/>
      <c r="D289" s="34" t="n"/>
      <c r="E289" s="18" t="n"/>
      <c r="F289">
        <f>IF(Cotas!A289="","",Cotas!A289)</f>
        <v/>
      </c>
    </row>
    <row r="290">
      <c r="A290" s="18" t="n"/>
      <c r="B290" s="18" t="n"/>
      <c r="C290" s="19" t="n"/>
      <c r="D290" s="34" t="n"/>
      <c r="E290" s="18" t="n"/>
      <c r="F290">
        <f>IF(Cotas!A290="","",Cotas!A290)</f>
        <v/>
      </c>
    </row>
    <row r="291">
      <c r="A291" s="18" t="n"/>
      <c r="B291" s="18" t="n"/>
      <c r="C291" s="19" t="n"/>
      <c r="D291" s="34" t="n"/>
      <c r="E291" s="18" t="n"/>
      <c r="F291">
        <f>IF(Cotas!A291="","",Cotas!A291)</f>
        <v/>
      </c>
    </row>
    <row r="292">
      <c r="A292" s="18" t="n"/>
      <c r="B292" s="18" t="n"/>
      <c r="C292" s="19" t="n"/>
      <c r="D292" s="34" t="n"/>
      <c r="E292" s="18" t="n"/>
      <c r="F292">
        <f>IF(Cotas!A292="","",Cotas!A292)</f>
        <v/>
      </c>
    </row>
    <row r="293">
      <c r="A293" s="18" t="n"/>
      <c r="B293" s="18" t="n"/>
      <c r="C293" s="19" t="n"/>
      <c r="D293" s="34" t="n"/>
      <c r="E293" s="18" t="n"/>
      <c r="F293">
        <f>IF(Cotas!A293="","",Cotas!A293)</f>
        <v/>
      </c>
    </row>
    <row r="294">
      <c r="A294" s="18" t="n"/>
      <c r="B294" s="18" t="n"/>
      <c r="C294" s="19" t="n"/>
      <c r="D294" s="34" t="n"/>
      <c r="E294" s="18" t="n"/>
      <c r="F294">
        <f>IF(Cotas!A294="","",Cotas!A294)</f>
        <v/>
      </c>
    </row>
    <row r="295">
      <c r="A295" s="18" t="n"/>
      <c r="B295" s="18" t="n"/>
      <c r="C295" s="19" t="n"/>
      <c r="D295" s="34" t="n"/>
      <c r="E295" s="18" t="n"/>
      <c r="F295">
        <f>IF(Cotas!A295="","",Cotas!A295)</f>
        <v/>
      </c>
    </row>
    <row r="296">
      <c r="A296" s="18" t="n"/>
      <c r="B296" s="18" t="n"/>
      <c r="C296" s="19" t="n"/>
      <c r="D296" s="34" t="n"/>
      <c r="E296" s="18" t="n"/>
      <c r="F296">
        <f>IF(Cotas!A296="","",Cotas!A296)</f>
        <v/>
      </c>
    </row>
    <row r="297">
      <c r="A297" s="18" t="n"/>
      <c r="B297" s="18" t="n"/>
      <c r="C297" s="19" t="n"/>
      <c r="D297" s="34" t="n"/>
      <c r="E297" s="18" t="n"/>
      <c r="F297">
        <f>IF(Cotas!A297="","",Cotas!A297)</f>
        <v/>
      </c>
    </row>
    <row r="298">
      <c r="A298" s="18" t="n"/>
      <c r="B298" s="18" t="n"/>
      <c r="C298" s="19" t="n"/>
      <c r="D298" s="34" t="n"/>
      <c r="E298" s="18" t="n"/>
      <c r="F298">
        <f>IF(Cotas!A298="","",Cotas!A298)</f>
        <v/>
      </c>
    </row>
    <row r="299">
      <c r="A299" s="18" t="n"/>
      <c r="B299" s="18" t="n"/>
      <c r="C299" s="19" t="n"/>
      <c r="D299" s="34" t="n"/>
      <c r="E299" s="18" t="n"/>
      <c r="F299">
        <f>IF(Cotas!A299="","",Cotas!A299)</f>
        <v/>
      </c>
    </row>
    <row r="300">
      <c r="A300" s="18" t="n"/>
      <c r="B300" s="18" t="n"/>
      <c r="C300" s="19" t="n"/>
      <c r="D300" s="34" t="n"/>
      <c r="E300" s="18" t="n"/>
      <c r="F300">
        <f>IF(Cotas!A300="","",Cotas!A300)</f>
        <v/>
      </c>
    </row>
    <row r="301">
      <c r="A301" s="18" t="n"/>
      <c r="B301" s="18" t="n"/>
      <c r="C301" s="19" t="n"/>
      <c r="D301" s="34" t="n"/>
      <c r="E301" s="18" t="n"/>
      <c r="F301">
        <f>IF(Cotas!A301="","",Cotas!A301)</f>
        <v/>
      </c>
    </row>
  </sheetData>
  <autoFilter ref="A1:E301"/>
  <conditionalFormatting sqref="A2:E301">
    <cfRule type="expression" priority="1" dxfId="0" stopIfTrue="1">
      <formula>AND($A2&lt;&gt;"",COUNTIF($A$2:$A$301,$A2)&gt;1)</formula>
    </cfRule>
    <cfRule type="expression" priority="2" dxfId="0" stopIfTrue="1">
      <formula>AND($B2&lt;&gt;"",COUNTIF($F$2:$F$121,$B2)=0)</formula>
    </cfRule>
    <cfRule type="expression" priority="3" dxfId="2" stopIfTrue="1">
      <formula>AND(COUNTA($A2:$C2,$E2)&gt;0,OR($D2="",NOT(ISNUMBER($D2)),$D2&lt;=0))</formula>
    </cfRule>
    <cfRule type="expression" priority="4" dxfId="3" stopIfTrue="1">
      <formula>AND(COUNTA($A2:$E2)&gt;0,ISNUMBER($C2),ISNUMBER($G$2),$C2&gt;$G$2)</formula>
    </cfRule>
  </conditionalFormatting>
  <dataValidations count="5">
    <dataValidation sqref="A2:A301" showDropDown="0" showInputMessage="0" showErrorMessage="1" allowBlank="0" errorTitle="ID duplicado" error="Use um ID de recebimento único ou deixe a célula vazia." type="custom" errorStyle="stop">
      <formula1>OR(A2="",COUNTIF($A$2:$A$301,A2)=1)</formula1>
    </dataValidation>
    <dataValidation sqref="B2:B301" showDropDown="0" showInputMessage="0" showErrorMessage="1" allowBlank="0" errorTitle="Cota inválida" error="Selecione um ID cadastrado na aba Cotas." type="list" errorStyle="stop">
      <formula1>$F$2:$F$121</formula1>
    </dataValidation>
    <dataValidation sqref="C2:C301" showDropDown="0" showInputMessage="0" showErrorMessage="1" allowBlank="0" errorTitle="Data inválida" error="Informe uma data entre 01/01/2020 e 31/12/2100." type="date" errorStyle="stop" operator="between">
      <formula1>DATE(2020,1,1)</formula1>
      <formula2>DATE(2100,12,31)</formula2>
    </dataValidation>
    <dataValidation sqref="D2:D301" showDropDown="0" showInputMessage="0" showErrorMessage="1" allowBlank="0" errorTitle="Valor inválido" error="Informe um valor em reais maior que zero." type="decimal" errorStyle="stop" operator="greaterThan">
      <formula1>0</formula1>
    </dataValidation>
    <dataValidation sqref="E2:E301" showDropDown="0" showInputMessage="0" showErrorMessage="1" allowBlank="0" errorTitle="Texto muito longo" error="Use no máximo 150 caracteres." type="textLength" errorStyle="stop" operator="lessThanOrEqual">
      <formula1>150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42" customWidth="1" min="3" max="3"/>
    <col hidden="1" width="13" customWidth="1" min="4" max="4"/>
  </cols>
  <sheetData>
    <row r="1" ht="32" customHeight="1">
      <c r="A1" s="17" t="inlineStr">
        <is>
          <t>Unidade</t>
        </is>
      </c>
      <c r="B1" s="17" t="inlineStr">
        <is>
          <t>Ativa?</t>
        </is>
      </c>
      <c r="C1" s="17" t="inlineStr">
        <is>
          <t>Observação administrativa</t>
        </is>
      </c>
      <c r="D1" t="inlineStr">
        <is>
          <t>Lista auxiliar</t>
        </is>
      </c>
    </row>
    <row r="2">
      <c r="A2" s="18" t="inlineStr">
        <is>
          <t>U-FIC-101</t>
        </is>
      </c>
      <c r="B2" s="20" t="inlineStr">
        <is>
          <t>Sim</t>
        </is>
      </c>
      <c r="C2" s="18" t="inlineStr">
        <is>
          <t>EXEMPLO FICTÍCIO</t>
        </is>
      </c>
      <c r="D2" t="inlineStr">
        <is>
          <t>Sim</t>
        </is>
      </c>
    </row>
    <row r="3">
      <c r="A3" s="18" t="inlineStr">
        <is>
          <t>U-FIC-102</t>
        </is>
      </c>
      <c r="B3" s="20" t="inlineStr">
        <is>
          <t>Sim</t>
        </is>
      </c>
      <c r="C3" s="18" t="inlineStr">
        <is>
          <t>EXEMPLO FICTÍCIO</t>
        </is>
      </c>
      <c r="D3" t="inlineStr">
        <is>
          <t>Não</t>
        </is>
      </c>
    </row>
    <row r="4">
      <c r="A4" s="18" t="inlineStr">
        <is>
          <t>U-FIC-201</t>
        </is>
      </c>
      <c r="B4" s="20" t="inlineStr">
        <is>
          <t>Sim</t>
        </is>
      </c>
      <c r="C4" s="18" t="inlineStr">
        <is>
          <t>EXEMPLO FICTÍCIO</t>
        </is>
      </c>
    </row>
    <row r="5">
      <c r="A5" s="18" t="inlineStr">
        <is>
          <t>U-FIC-202</t>
        </is>
      </c>
      <c r="B5" s="20" t="inlineStr">
        <is>
          <t>Sim</t>
        </is>
      </c>
      <c r="C5" s="18" t="inlineStr">
        <is>
          <t>EXEMPLO FICTÍCIO</t>
        </is>
      </c>
    </row>
    <row r="6">
      <c r="A6" s="18" t="inlineStr">
        <is>
          <t>U-FIC-301</t>
        </is>
      </c>
      <c r="B6" s="20" t="inlineStr">
        <is>
          <t>Sim</t>
        </is>
      </c>
      <c r="C6" s="18" t="inlineStr">
        <is>
          <t>EXEMPLO FICTÍCIO</t>
        </is>
      </c>
    </row>
    <row r="7">
      <c r="A7" s="18" t="inlineStr">
        <is>
          <t>U-FIC-302</t>
        </is>
      </c>
      <c r="B7" s="20" t="inlineStr">
        <is>
          <t>Sim</t>
        </is>
      </c>
      <c r="C7" s="18" t="inlineStr">
        <is>
          <t>EXEMPLO FICTÍCIO</t>
        </is>
      </c>
    </row>
    <row r="8">
      <c r="A8" s="18" t="inlineStr">
        <is>
          <t>U-FIC-401</t>
        </is>
      </c>
      <c r="B8" s="20" t="inlineStr">
        <is>
          <t>Não</t>
        </is>
      </c>
      <c r="C8" s="18" t="inlineStr">
        <is>
          <t>EXEMPLO FICTÍCIO</t>
        </is>
      </c>
    </row>
    <row r="9">
      <c r="A9" s="18" t="inlineStr">
        <is>
          <t>U-FIC-402</t>
        </is>
      </c>
      <c r="B9" s="20" t="inlineStr">
        <is>
          <t>Não</t>
        </is>
      </c>
      <c r="C9" s="18" t="inlineStr">
        <is>
          <t>EXEMPLO FICTÍCIO</t>
        </is>
      </c>
    </row>
    <row r="10">
      <c r="A10" s="18" t="n"/>
      <c r="B10" s="20" t="n"/>
      <c r="C10" s="18" t="n"/>
    </row>
    <row r="11">
      <c r="A11" s="18" t="n"/>
      <c r="B11" s="20" t="n"/>
      <c r="C11" s="18" t="n"/>
    </row>
    <row r="12">
      <c r="A12" s="18" t="n"/>
      <c r="B12" s="20" t="n"/>
      <c r="C12" s="18" t="n"/>
    </row>
    <row r="13">
      <c r="A13" s="18" t="n"/>
      <c r="B13" s="20" t="n"/>
      <c r="C13" s="18" t="n"/>
    </row>
    <row r="14">
      <c r="A14" s="18" t="n"/>
      <c r="B14" s="20" t="n"/>
      <c r="C14" s="18" t="n"/>
    </row>
    <row r="15">
      <c r="A15" s="18" t="n"/>
      <c r="B15" s="20" t="n"/>
      <c r="C15" s="18" t="n"/>
    </row>
    <row r="16">
      <c r="A16" s="18" t="n"/>
      <c r="B16" s="20" t="n"/>
      <c r="C16" s="18" t="n"/>
    </row>
    <row r="17">
      <c r="A17" s="18" t="n"/>
      <c r="B17" s="20" t="n"/>
      <c r="C17" s="18" t="n"/>
    </row>
    <row r="18">
      <c r="A18" s="18" t="n"/>
      <c r="B18" s="20" t="n"/>
      <c r="C18" s="18" t="n"/>
    </row>
    <row r="19">
      <c r="A19" s="18" t="n"/>
      <c r="B19" s="20" t="n"/>
      <c r="C19" s="18" t="n"/>
    </row>
    <row r="20">
      <c r="A20" s="18" t="n"/>
      <c r="B20" s="20" t="n"/>
      <c r="C20" s="18" t="n"/>
    </row>
    <row r="21">
      <c r="A21" s="18" t="n"/>
      <c r="B21" s="20" t="n"/>
      <c r="C21" s="18" t="n"/>
    </row>
    <row r="22">
      <c r="A22" s="18" t="n"/>
      <c r="B22" s="20" t="n"/>
      <c r="C22" s="18" t="n"/>
    </row>
    <row r="23">
      <c r="A23" s="18" t="n"/>
      <c r="B23" s="20" t="n"/>
      <c r="C23" s="18" t="n"/>
    </row>
    <row r="24">
      <c r="A24" s="18" t="n"/>
      <c r="B24" s="20" t="n"/>
      <c r="C24" s="18" t="n"/>
    </row>
    <row r="25">
      <c r="A25" s="18" t="n"/>
      <c r="B25" s="20" t="n"/>
      <c r="C25" s="18" t="n"/>
    </row>
    <row r="26">
      <c r="A26" s="18" t="n"/>
      <c r="B26" s="20" t="n"/>
      <c r="C26" s="18" t="n"/>
    </row>
    <row r="27">
      <c r="A27" s="18" t="n"/>
      <c r="B27" s="20" t="n"/>
      <c r="C27" s="18" t="n"/>
    </row>
    <row r="28">
      <c r="A28" s="18" t="n"/>
      <c r="B28" s="20" t="n"/>
      <c r="C28" s="18" t="n"/>
    </row>
    <row r="29">
      <c r="A29" s="18" t="n"/>
      <c r="B29" s="20" t="n"/>
      <c r="C29" s="18" t="n"/>
    </row>
    <row r="30">
      <c r="A30" s="18" t="n"/>
      <c r="B30" s="20" t="n"/>
      <c r="C30" s="18" t="n"/>
    </row>
    <row r="31">
      <c r="A31" s="18" t="n"/>
      <c r="B31" s="20" t="n"/>
      <c r="C31" s="18" t="n"/>
    </row>
    <row r="32">
      <c r="A32" s="18" t="n"/>
      <c r="B32" s="20" t="n"/>
      <c r="C32" s="18" t="n"/>
    </row>
    <row r="33">
      <c r="A33" s="18" t="n"/>
      <c r="B33" s="20" t="n"/>
      <c r="C33" s="18" t="n"/>
    </row>
    <row r="34">
      <c r="A34" s="18" t="n"/>
      <c r="B34" s="20" t="n"/>
      <c r="C34" s="18" t="n"/>
    </row>
    <row r="35">
      <c r="A35" s="18" t="n"/>
      <c r="B35" s="20" t="n"/>
      <c r="C35" s="18" t="n"/>
    </row>
    <row r="36">
      <c r="A36" s="18" t="n"/>
      <c r="B36" s="20" t="n"/>
      <c r="C36" s="18" t="n"/>
    </row>
    <row r="37">
      <c r="A37" s="18" t="n"/>
      <c r="B37" s="20" t="n"/>
      <c r="C37" s="18" t="n"/>
    </row>
    <row r="38">
      <c r="A38" s="18" t="n"/>
      <c r="B38" s="20" t="n"/>
      <c r="C38" s="18" t="n"/>
    </row>
    <row r="39">
      <c r="A39" s="18" t="n"/>
      <c r="B39" s="20" t="n"/>
      <c r="C39" s="18" t="n"/>
    </row>
    <row r="40">
      <c r="A40" s="18" t="n"/>
      <c r="B40" s="20" t="n"/>
      <c r="C40" s="18" t="n"/>
    </row>
    <row r="41">
      <c r="A41" s="18" t="n"/>
      <c r="B41" s="20" t="n"/>
      <c r="C41" s="18" t="n"/>
    </row>
    <row r="42">
      <c r="A42" s="18" t="n"/>
      <c r="B42" s="20" t="n"/>
      <c r="C42" s="18" t="n"/>
    </row>
    <row r="43">
      <c r="A43" s="18" t="n"/>
      <c r="B43" s="20" t="n"/>
      <c r="C43" s="18" t="n"/>
    </row>
    <row r="44">
      <c r="A44" s="18" t="n"/>
      <c r="B44" s="20" t="n"/>
      <c r="C44" s="18" t="n"/>
    </row>
    <row r="45">
      <c r="A45" s="18" t="n"/>
      <c r="B45" s="20" t="n"/>
      <c r="C45" s="18" t="n"/>
    </row>
    <row r="46">
      <c r="A46" s="18" t="n"/>
      <c r="B46" s="20" t="n"/>
      <c r="C46" s="18" t="n"/>
    </row>
    <row r="47">
      <c r="A47" s="18" t="n"/>
      <c r="B47" s="20" t="n"/>
      <c r="C47" s="18" t="n"/>
    </row>
    <row r="48">
      <c r="A48" s="18" t="n"/>
      <c r="B48" s="20" t="n"/>
      <c r="C48" s="18" t="n"/>
    </row>
    <row r="49">
      <c r="A49" s="18" t="n"/>
      <c r="B49" s="20" t="n"/>
      <c r="C49" s="18" t="n"/>
    </row>
    <row r="50">
      <c r="A50" s="18" t="n"/>
      <c r="B50" s="20" t="n"/>
      <c r="C50" s="18" t="n"/>
    </row>
    <row r="51">
      <c r="A51" s="18" t="n"/>
      <c r="B51" s="20" t="n"/>
      <c r="C51" s="18" t="n"/>
    </row>
    <row r="52">
      <c r="A52" s="18" t="n"/>
      <c r="B52" s="20" t="n"/>
      <c r="C52" s="18" t="n"/>
    </row>
    <row r="53">
      <c r="A53" s="18" t="n"/>
      <c r="B53" s="20" t="n"/>
      <c r="C53" s="18" t="n"/>
    </row>
    <row r="54">
      <c r="A54" s="18" t="n"/>
      <c r="B54" s="20" t="n"/>
      <c r="C54" s="18" t="n"/>
    </row>
    <row r="55">
      <c r="A55" s="18" t="n"/>
      <c r="B55" s="20" t="n"/>
      <c r="C55" s="18" t="n"/>
    </row>
    <row r="56">
      <c r="A56" s="18" t="n"/>
      <c r="B56" s="20" t="n"/>
      <c r="C56" s="18" t="n"/>
    </row>
    <row r="57">
      <c r="A57" s="18" t="n"/>
      <c r="B57" s="20" t="n"/>
      <c r="C57" s="18" t="n"/>
    </row>
    <row r="58">
      <c r="A58" s="18" t="n"/>
      <c r="B58" s="20" t="n"/>
      <c r="C58" s="18" t="n"/>
    </row>
    <row r="59">
      <c r="A59" s="18" t="n"/>
      <c r="B59" s="20" t="n"/>
      <c r="C59" s="18" t="n"/>
    </row>
    <row r="60">
      <c r="A60" s="18" t="n"/>
      <c r="B60" s="20" t="n"/>
      <c r="C60" s="18" t="n"/>
    </row>
    <row r="61">
      <c r="A61" s="18" t="n"/>
      <c r="B61" s="20" t="n"/>
      <c r="C61" s="18" t="n"/>
    </row>
    <row r="62">
      <c r="A62" s="18" t="n"/>
      <c r="B62" s="20" t="n"/>
      <c r="C62" s="18" t="n"/>
    </row>
    <row r="63">
      <c r="A63" s="18" t="n"/>
      <c r="B63" s="20" t="n"/>
      <c r="C63" s="18" t="n"/>
    </row>
    <row r="64">
      <c r="A64" s="18" t="n"/>
      <c r="B64" s="20" t="n"/>
      <c r="C64" s="18" t="n"/>
    </row>
    <row r="65">
      <c r="A65" s="18" t="n"/>
      <c r="B65" s="20" t="n"/>
      <c r="C65" s="18" t="n"/>
    </row>
    <row r="66">
      <c r="A66" s="18" t="n"/>
      <c r="B66" s="20" t="n"/>
      <c r="C66" s="18" t="n"/>
    </row>
    <row r="67">
      <c r="A67" s="18" t="n"/>
      <c r="B67" s="20" t="n"/>
      <c r="C67" s="18" t="n"/>
    </row>
    <row r="68">
      <c r="A68" s="18" t="n"/>
      <c r="B68" s="20" t="n"/>
      <c r="C68" s="18" t="n"/>
    </row>
    <row r="69">
      <c r="A69" s="18" t="n"/>
      <c r="B69" s="20" t="n"/>
      <c r="C69" s="18" t="n"/>
    </row>
    <row r="70">
      <c r="A70" s="18" t="n"/>
      <c r="B70" s="20" t="n"/>
      <c r="C70" s="18" t="n"/>
    </row>
    <row r="71">
      <c r="A71" s="18" t="n"/>
      <c r="B71" s="20" t="n"/>
      <c r="C71" s="18" t="n"/>
    </row>
    <row r="72">
      <c r="A72" s="18" t="n"/>
      <c r="B72" s="20" t="n"/>
      <c r="C72" s="18" t="n"/>
    </row>
    <row r="73">
      <c r="A73" s="18" t="n"/>
      <c r="B73" s="20" t="n"/>
      <c r="C73" s="18" t="n"/>
    </row>
    <row r="74">
      <c r="A74" s="18" t="n"/>
      <c r="B74" s="20" t="n"/>
      <c r="C74" s="18" t="n"/>
    </row>
    <row r="75">
      <c r="A75" s="18" t="n"/>
      <c r="B75" s="20" t="n"/>
      <c r="C75" s="18" t="n"/>
    </row>
    <row r="76">
      <c r="A76" s="18" t="n"/>
      <c r="B76" s="20" t="n"/>
      <c r="C76" s="18" t="n"/>
    </row>
    <row r="77">
      <c r="A77" s="18" t="n"/>
      <c r="B77" s="20" t="n"/>
      <c r="C77" s="18" t="n"/>
    </row>
    <row r="78">
      <c r="A78" s="18" t="n"/>
      <c r="B78" s="20" t="n"/>
      <c r="C78" s="18" t="n"/>
    </row>
    <row r="79">
      <c r="A79" s="18" t="n"/>
      <c r="B79" s="20" t="n"/>
      <c r="C79" s="18" t="n"/>
    </row>
    <row r="80">
      <c r="A80" s="18" t="n"/>
      <c r="B80" s="20" t="n"/>
      <c r="C80" s="18" t="n"/>
    </row>
    <row r="81">
      <c r="A81" s="18" t="n"/>
      <c r="B81" s="20" t="n"/>
      <c r="C81" s="18" t="n"/>
    </row>
    <row r="82">
      <c r="A82" s="18" t="n"/>
      <c r="B82" s="20" t="n"/>
      <c r="C82" s="18" t="n"/>
    </row>
    <row r="83">
      <c r="A83" s="18" t="n"/>
      <c r="B83" s="20" t="n"/>
      <c r="C83" s="18" t="n"/>
    </row>
    <row r="84">
      <c r="A84" s="18" t="n"/>
      <c r="B84" s="20" t="n"/>
      <c r="C84" s="18" t="n"/>
    </row>
    <row r="85">
      <c r="A85" s="18" t="n"/>
      <c r="B85" s="20" t="n"/>
      <c r="C85" s="18" t="n"/>
    </row>
    <row r="86">
      <c r="A86" s="18" t="n"/>
      <c r="B86" s="20" t="n"/>
      <c r="C86" s="18" t="n"/>
    </row>
    <row r="87">
      <c r="A87" s="18" t="n"/>
      <c r="B87" s="20" t="n"/>
      <c r="C87" s="18" t="n"/>
    </row>
    <row r="88">
      <c r="A88" s="18" t="n"/>
      <c r="B88" s="20" t="n"/>
      <c r="C88" s="18" t="n"/>
    </row>
    <row r="89">
      <c r="A89" s="18" t="n"/>
      <c r="B89" s="20" t="n"/>
      <c r="C89" s="18" t="n"/>
    </row>
    <row r="90">
      <c r="A90" s="18" t="n"/>
      <c r="B90" s="20" t="n"/>
      <c r="C90" s="18" t="n"/>
    </row>
    <row r="91">
      <c r="A91" s="18" t="n"/>
      <c r="B91" s="20" t="n"/>
      <c r="C91" s="18" t="n"/>
    </row>
    <row r="92">
      <c r="A92" s="18" t="n"/>
      <c r="B92" s="20" t="n"/>
      <c r="C92" s="18" t="n"/>
    </row>
    <row r="93">
      <c r="A93" s="18" t="n"/>
      <c r="B93" s="20" t="n"/>
      <c r="C93" s="18" t="n"/>
    </row>
    <row r="94">
      <c r="A94" s="18" t="n"/>
      <c r="B94" s="20" t="n"/>
      <c r="C94" s="18" t="n"/>
    </row>
    <row r="95">
      <c r="A95" s="18" t="n"/>
      <c r="B95" s="20" t="n"/>
      <c r="C95" s="18" t="n"/>
    </row>
    <row r="96">
      <c r="A96" s="18" t="n"/>
      <c r="B96" s="20" t="n"/>
      <c r="C96" s="18" t="n"/>
    </row>
    <row r="97">
      <c r="A97" s="18" t="n"/>
      <c r="B97" s="20" t="n"/>
      <c r="C97" s="18" t="n"/>
    </row>
    <row r="98">
      <c r="A98" s="18" t="n"/>
      <c r="B98" s="20" t="n"/>
      <c r="C98" s="18" t="n"/>
    </row>
    <row r="99">
      <c r="A99" s="18" t="n"/>
      <c r="B99" s="20" t="n"/>
      <c r="C99" s="18" t="n"/>
    </row>
    <row r="100">
      <c r="A100" s="18" t="n"/>
      <c r="B100" s="20" t="n"/>
      <c r="C100" s="18" t="n"/>
    </row>
    <row r="101">
      <c r="A101" s="18" t="n"/>
      <c r="B101" s="20" t="n"/>
      <c r="C101" s="18" t="n"/>
    </row>
  </sheetData>
  <autoFilter ref="A1:C101"/>
  <conditionalFormatting sqref="A2:C101">
    <cfRule type="expression" priority="1" dxfId="0" stopIfTrue="1">
      <formula>AND($A2&lt;&gt;"",COUNTIF($A$2:$A$101,$A2)&gt;1)</formula>
    </cfRule>
    <cfRule type="expression" priority="2" dxfId="5">
      <formula>$B2="Não"</formula>
    </cfRule>
  </conditionalFormatting>
  <dataValidations count="3">
    <dataValidation sqref="A2:A101" showDropDown="0" showInputMessage="0" showErrorMessage="1" allowBlank="0" errorTitle="Código duplicado" error="Use um código de unidade único ou deixe a célula vazia." type="custom" errorStyle="stop">
      <formula1>OR(A2="",COUNTIF($A$2:$A$101,A2)=1)</formula1>
    </dataValidation>
    <dataValidation sqref="B2:B101" showDropDown="0" showInputMessage="0" showErrorMessage="1" allowBlank="0" errorTitle="Opção inválida" error="Selecione Sim ou Não." type="list" errorStyle="stop">
      <formula1>$D$2:$D$3</formula1>
    </dataValidation>
    <dataValidation sqref="C2:C101" showDropDown="0" showInputMessage="0" showErrorMessage="1" allowBlank="0" errorTitle="Texto muito longo" error="Use no máximo 150 caracteres." type="textLength" errorStyle="stop" operator="lessThanOrEqual">
      <formula1>150</formula1>
    </dataValidation>
  </dataValidation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zoomScale="90" workbookViewId="0">
      <selection activeCell="A1" sqref="A1"/>
    </sheetView>
  </sheetViews>
  <sheetFormatPr baseColWidth="8" defaultRowHeight="15"/>
  <cols>
    <col width="34" customWidth="1" min="1" max="1"/>
    <col width="19" customWidth="1" min="2" max="2"/>
    <col width="22" customWidth="1" min="3" max="3"/>
    <col width="24" customWidth="1" min="4" max="4"/>
    <col width="21" customWidth="1" min="5" max="5"/>
    <col width="16" customWidth="1" min="6" max="6"/>
  </cols>
  <sheetData>
    <row r="1" ht="28" customHeight="1">
      <c r="A1" s="1" t="inlineStr">
        <is>
          <t>Premissas e listas administrativas</t>
        </is>
      </c>
      <c r="B1" s="29" t="n"/>
      <c r="C1" s="29" t="n"/>
      <c r="D1" s="29" t="n"/>
      <c r="E1" s="29" t="n"/>
      <c r="F1" s="30" t="n"/>
    </row>
    <row r="2">
      <c r="A2" s="25" t="inlineStr">
        <is>
          <t>Data de referência</t>
        </is>
      </c>
      <c r="B2" s="19" t="n">
        <v>46283</v>
      </c>
      <c r="C2" s="25" t="inlineStr">
        <is>
          <t>Tipo de cota 1</t>
        </is>
      </c>
      <c r="D2" s="18" t="inlineStr">
        <is>
          <t>Ordinária</t>
        </is>
      </c>
      <c r="E2" s="25" t="inlineStr">
        <is>
          <t>Opção de unidade</t>
        </is>
      </c>
      <c r="F2" s="18" t="inlineStr">
        <is>
          <t>Sim</t>
        </is>
      </c>
    </row>
    <row r="3">
      <c r="A3" s="25" t="inlineStr">
        <is>
          <t>Dias para alerta de vencimento</t>
        </is>
      </c>
      <c r="B3" s="26" t="n">
        <v>7</v>
      </c>
      <c r="C3" s="25" t="inlineStr">
        <is>
          <t>Tipo de cota 2</t>
        </is>
      </c>
      <c r="D3" s="18" t="inlineStr">
        <is>
          <t>Extraordinária</t>
        </is>
      </c>
      <c r="E3" s="25" t="inlineStr">
        <is>
          <t>Opção de unidade</t>
        </is>
      </c>
      <c r="F3" s="18" t="inlineStr">
        <is>
          <t>Não</t>
        </is>
      </c>
    </row>
    <row r="4">
      <c r="A4" s="25" t="inlineStr">
        <is>
          <t>Tolerância para quitação</t>
        </is>
      </c>
      <c r="B4" s="34" t="n">
        <v>0.01</v>
      </c>
      <c r="C4" s="25" t="inlineStr">
        <is>
          <t>Tipo de cota 3</t>
        </is>
      </c>
      <c r="D4" s="18" t="inlineStr">
        <is>
          <t>Fundo de reserva</t>
        </is>
      </c>
    </row>
    <row r="5">
      <c r="C5" s="25" t="inlineStr">
        <is>
          <t>Tipo de cota 4</t>
        </is>
      </c>
      <c r="D5" s="18" t="inlineStr">
        <is>
          <t>Ajuste administrativo</t>
        </is>
      </c>
    </row>
    <row r="6">
      <c r="C6" s="25" t="inlineStr">
        <is>
          <t>Tipo de cota 5</t>
        </is>
      </c>
      <c r="D6" s="18" t="n"/>
    </row>
    <row r="7">
      <c r="C7" s="25" t="inlineStr">
        <is>
          <t>Tipo de cota 6</t>
        </is>
      </c>
      <c r="D7" s="18" t="n"/>
    </row>
    <row r="8">
      <c r="C8" s="25" t="inlineStr">
        <is>
          <t>Tipo de cota 7</t>
        </is>
      </c>
      <c r="D8" s="18" t="n"/>
    </row>
    <row r="9">
      <c r="C9" s="25" t="inlineStr">
        <is>
          <t>Tipo de cota 8</t>
        </is>
      </c>
      <c r="D9" s="18" t="n"/>
    </row>
    <row r="10">
      <c r="C10" s="25" t="inlineStr">
        <is>
          <t>Tipo de cota 9</t>
        </is>
      </c>
      <c r="D10" s="18" t="n"/>
    </row>
    <row r="11">
      <c r="C11" s="25" t="inlineStr">
        <is>
          <t>Tipo de cota 10</t>
        </is>
      </c>
      <c r="D11" s="18" t="n"/>
    </row>
    <row r="12"/>
    <row r="13" ht="48" customHeight="1">
      <c r="A13" s="27" t="inlineStr">
        <is>
          <t>Não inserir nomes, documentos, dados bancários ou outras informações pessoais.</t>
        </is>
      </c>
      <c r="B13" s="28" t="n"/>
      <c r="C13" s="28" t="n"/>
      <c r="D13" s="28" t="n"/>
      <c r="E13" s="28" t="n"/>
      <c r="F13" s="28" t="n"/>
    </row>
  </sheetData>
  <mergeCells count="1">
    <mergeCell ref="A1:F1"/>
  </mergeCells>
  <dataValidations count="3">
    <dataValidation sqref="B2" showDropDown="0" showInputMessage="0" showErrorMessage="1" allowBlank="0" errorTitle="Data inválida" error="Informe uma data entre 01/01/2020 e 31/12/2100." type="date" errorStyle="stop" operator="between">
      <formula1>DATE(2020,1,1)</formula1>
      <formula2>DATE(2100,12,31)</formula2>
    </dataValidation>
    <dataValidation sqref="B3" showDropDown="0" showInputMessage="0" showErrorMessage="1" allowBlank="0" errorTitle="Prazo inválido" error="Informe um número inteiro entre 0 e 60." type="whole" errorStyle="stop" operator="between">
      <formula1>0</formula1>
      <formula2>60</formula2>
    </dataValidation>
    <dataValidation sqref="B4" showDropDown="0" showInputMessage="0" showErrorMessage="1" allowBlank="0" errorTitle="Tolerância inválida" error="Informe um valor entre R$ 0,00 e R$ 10,00." type="decimal" errorStyle="stop" operator="between">
      <formula1>0</formula1>
      <formula2>10</formula2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2026-09-18T21:24:13Z</dcterms:created>
  <dcterms:modified xmlns:dcterms="http://purl.org/dc/terms/" xmlns:xsi="http://www.w3.org/2001/XMLSchema-instance" xsi:type="dcterms:W3CDTF">2026-09-18T21:24:14+00:00Z</dcterms:modified>
</cp:coreProperties>
</file>