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rrespondência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'Correspondências'!$A$3:$K$103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 &quot;unid.&quot;"/>
    <numFmt numFmtId="165" formatCode="0.0%"/>
    <numFmt numFmtId="166" formatCode="dd/mm/yyyy hh:mm"/>
    <numFmt numFmtId="167" formatCode="dd/mm/yyyy"/>
    <numFmt numFmtId="168" formatCode="0 &quot;dia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17324D"/>
      <sz val="12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7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 wrapText="1"/>
    </xf>
    <xf numFmtId="168" fontId="3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7" fontId="3" fillId="4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left" vertical="center" wrapText="1"/>
    </xf>
    <xf numFmtId="168" fontId="3" fillId="6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243746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ill>
        <patternFill patternType="solid">
          <fgColor rgb="00FFF3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31" customWidth="1" min="4" max="4"/>
    <col width="20" customWidth="1" min="5" max="5"/>
  </cols>
  <sheetData>
    <row r="1" ht="30" customHeight="1">
      <c r="A1" s="1" t="inlineStr">
        <is>
          <t>Resumo — Controle de correspondências do condomínio</t>
        </is>
      </c>
      <c r="B1" s="27" t="n"/>
      <c r="C1" s="27" t="n"/>
      <c r="D1" s="27" t="n"/>
      <c r="E1" s="28" t="n"/>
    </row>
    <row r="2"/>
    <row r="3">
      <c r="A3" s="3" t="inlineStr">
        <is>
          <t>Indicador</t>
        </is>
      </c>
      <c r="B3" s="3" t="inlineStr">
        <is>
          <t>Resultado</t>
        </is>
      </c>
      <c r="D3" s="3" t="inlineStr">
        <is>
          <t>Indicador</t>
        </is>
      </c>
      <c r="E3" s="3" t="inlineStr">
        <is>
          <t>Resultado</t>
        </is>
      </c>
    </row>
    <row r="4" ht="25" customHeight="1">
      <c r="A4" s="4" t="inlineStr">
        <is>
          <t>Total de registros iniciados</t>
        </is>
      </c>
      <c r="B4" s="5">
        <f>COUNTIF('Correspondências'!$K$4:$K$103,"?*")</f>
        <v/>
      </c>
      <c r="D4" s="4" t="inlineStr">
        <is>
          <t>Registros vencidos</t>
        </is>
      </c>
      <c r="E4" s="5">
        <f>COUNTIF('Correspondências'!$K$4:$K$103,"Vencida")</f>
        <v/>
      </c>
    </row>
    <row r="5" ht="25" customHeight="1">
      <c r="A5" s="6" t="inlineStr">
        <is>
          <t>Aguardando retirada</t>
        </is>
      </c>
      <c r="B5" s="7">
        <f>COUNTIF('Correspondências'!$F$4:$F$103,"Aguardando retirada")</f>
        <v/>
      </c>
      <c r="D5" s="6" t="inlineStr">
        <is>
          <t>A retirar hoje</t>
        </is>
      </c>
      <c r="E5" s="7">
        <f>COUNTIF('Correspondências'!$K$4:$K$103,"Retirar hoje")</f>
        <v/>
      </c>
    </row>
    <row r="6" ht="25" customHeight="1">
      <c r="A6" s="4" t="inlineStr">
        <is>
          <t>Retiradas</t>
        </is>
      </c>
      <c r="B6" s="5">
        <f>COUNTIF('Correspondências'!$F$4:$F$103,"Retirada")</f>
        <v/>
      </c>
      <c r="D6" s="4" t="inlineStr">
        <is>
          <t>Volumes em aberto</t>
        </is>
      </c>
      <c r="E6" s="8">
        <f>IF(COUNTIFS('Correspondências'!$F$4:$F$103,"Aguardando retirada",'Correspondências'!$D$4:$D$103,"&gt;0")+COUNTIFS('Correspondências'!$F$4:$F$103,"Em conferência",'Correspondências'!$D$4:$D$103,"&gt;0")=0,"",SUMIFS('Correspondências'!$D$4:$D$103,'Correspondências'!$F$4:$F$103,"Aguardando retirada")+SUMIFS('Correspondências'!$D$4:$D$103,'Correspondências'!$F$4:$F$103,"Em conferência"))</f>
        <v/>
      </c>
    </row>
    <row r="7" ht="25" customHeight="1">
      <c r="A7" s="6" t="inlineStr">
        <is>
          <t>Devolvidas</t>
        </is>
      </c>
      <c r="B7" s="7">
        <f>COUNTIF('Correspondências'!$F$4:$F$103,"Devolvida")</f>
        <v/>
      </c>
      <c r="D7" s="6" t="inlineStr">
        <is>
          <t>Taxa de retirada</t>
        </is>
      </c>
      <c r="E7" s="9">
        <f>IFERROR(COUNTIF('Correspondências'!$F$4:$F$103,"Retirada")/COUNTIF('Correspondências'!$K$4:$K$103,"?*"),"")</f>
        <v/>
      </c>
    </row>
    <row r="8" ht="25" customHeight="1">
      <c r="A8" s="4" t="inlineStr">
        <is>
          <t>Em conferência</t>
        </is>
      </c>
      <c r="B8" s="5">
        <f>COUNTIF('Correspondências'!$F$4:$F$103,"Em conferência")</f>
        <v/>
      </c>
      <c r="D8" s="4" t="inlineStr">
        <is>
          <t>Último recebimento</t>
        </is>
      </c>
      <c r="E8" s="10">
        <f>IF(COUNT('Correspondências'!$C$4:$C$103)=0,"",MAX('Correspondências'!$C$4:$C$103))</f>
        <v/>
      </c>
    </row>
    <row r="9" ht="25" customHeight="1">
      <c r="A9" s="6" t="inlineStr">
        <is>
          <t>Total de volumes registrados</t>
        </is>
      </c>
      <c r="B9" s="11">
        <f>IF(COUNT('Correspondências'!$D$4:$D$103)=0,"",SUM('Correspondências'!$D$4:$D$103))</f>
        <v/>
      </c>
      <c r="D9" s="6" t="inlineStr">
        <is>
          <t>Registros para conferência</t>
        </is>
      </c>
      <c r="E9" s="7">
        <f>COUNTIF('Correspondências'!$K$4:$K$103,"Conferir*")</f>
        <v/>
      </c>
    </row>
  </sheetData>
  <mergeCells count="1">
    <mergeCell ref="A1:E1"/>
  </mergeCells>
  <conditionalFormatting sqref="E4">
    <cfRule type="expression" priority="1" dxfId="0">
      <formula>E4&gt;0</formula>
    </cfRule>
  </conditionalFormatting>
  <conditionalFormatting sqref="E5">
    <cfRule type="expression" priority="2" dxfId="1">
      <formula>E5&gt;0</formula>
    </cfRule>
  </conditionalFormatting>
  <conditionalFormatting sqref="E9">
    <cfRule type="expression" priority="3" dxfId="1">
      <formula>E9&gt;0</formula>
    </cfRule>
  </conditionalFormatting>
  <conditionalFormatting sqref="E7">
    <cfRule type="expression" priority="4" dxfId="2">
      <formula>AND(E7&lt;&gt;"",E7&gt;=0.8)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18" customWidth="1" min="3" max="3"/>
    <col width="10" customWidth="1" min="4" max="4"/>
    <col width="23" customWidth="1" min="5" max="5"/>
    <col width="21" customWidth="1" min="6" max="6"/>
    <col width="19" customWidth="1" min="7" max="7"/>
    <col width="18" customWidth="1" min="8" max="8"/>
    <col width="23" customWidth="1" min="9" max="9"/>
    <col width="39" customWidth="1" min="10" max="10"/>
    <col width="22" customWidth="1" min="11" max="11"/>
  </cols>
  <sheetData>
    <row r="1" ht="30" customHeight="1">
      <c r="A1" s="1" t="inlineStr">
        <is>
          <t>Correspondências — Recebimento, retirada e responsável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8" t="n"/>
    </row>
    <row r="2" ht="24" customHeight="1">
      <c r="A2" s="12" t="inlineStr">
        <is>
          <t>Campos de A a J são editáveis; a coluna K solicita conferência humana.</t>
        </is>
      </c>
    </row>
    <row r="3" ht="36" customHeight="1">
      <c r="A3" s="3" t="inlineStr">
        <is>
          <t>Condomínio</t>
        </is>
      </c>
      <c r="B3" s="3" t="inlineStr">
        <is>
          <t>Unidade</t>
        </is>
      </c>
      <c r="C3" s="3" t="inlineStr">
        <is>
          <t>Recebido em</t>
        </is>
      </c>
      <c r="D3" s="3" t="inlineStr">
        <is>
          <t>Volumes</t>
        </is>
      </c>
      <c r="E3" s="3" t="inlineStr">
        <is>
          <t>Recebido por</t>
        </is>
      </c>
      <c r="F3" s="3" t="inlineStr">
        <is>
          <t>Situação</t>
        </is>
      </c>
      <c r="G3" s="3" t="inlineStr">
        <is>
          <t>Vencimento para retirada</t>
        </is>
      </c>
      <c r="H3" s="3" t="inlineStr">
        <is>
          <t>Encerrado em</t>
        </is>
      </c>
      <c r="I3" s="3" t="inlineStr">
        <is>
          <t>Encerrado por</t>
        </is>
      </c>
      <c r="J3" s="3" t="inlineStr">
        <is>
          <t>Observações</t>
        </is>
      </c>
      <c r="K3" s="3" t="inlineStr">
        <is>
          <t>Conferência</t>
        </is>
      </c>
    </row>
    <row r="4" ht="32" customHeight="1">
      <c r="A4" s="4" t="inlineStr">
        <is>
          <t>Condomínio Ipê Fictício</t>
        </is>
      </c>
      <c r="B4" s="4" t="inlineStr">
        <is>
          <t>Apto 101</t>
        </is>
      </c>
      <c r="C4" s="13" t="n">
        <v>46278.38541666666</v>
      </c>
      <c r="D4" s="14" t="n">
        <v>2</v>
      </c>
      <c r="E4" s="4" t="inlineStr">
        <is>
          <t>Colaborador Fictício Alfa</t>
        </is>
      </c>
      <c r="F4" s="4" t="inlineStr">
        <is>
          <t>Aguardando retirada</t>
        </is>
      </c>
      <c r="G4" s="29" t="n">
        <v>46281</v>
      </c>
      <c r="H4" s="13" t="n"/>
      <c r="I4" s="4" t="n"/>
      <c r="J4" s="16" t="inlineStr">
        <is>
          <t>Exemplo fictício: volumes mantidos para retirada.</t>
        </is>
      </c>
      <c r="K4" s="17">
        <f>IFERROR(IF(COUNTA(A4:J4)=0,"",IF(OR(A4="",B4="",C4="",D4="",E4="",F4="",G4=""),"Conferir cadastro",IF(OR(C4&gt;NOW(),G4&lt;INT(C4),AND(H4&lt;&gt;"",H4&lt;C4)),"Conferir datas",IF(OR(F4="Retirada",F4="Devolvida"),IF(OR(H4="",I4=""),"Conferir encerramento","Concluída"),IF(H4&lt;&gt;"","Conferir situação",IF(G4&lt;TODAY(),"Vencida",IF(G4=TODAY(),"Retirar hoje",IF(G4&gt;INT(C4)+Premissas!$B$3,"Conferir prazo","No prazo")))))))),IF(COUNTA(A4:J4)=0,"","Conferir dados"))</f>
        <v/>
      </c>
    </row>
    <row r="5" ht="32" customHeight="1">
      <c r="A5" s="6" t="inlineStr">
        <is>
          <t>Residencial Aurora Imaginária</t>
        </is>
      </c>
      <c r="B5" s="6" t="inlineStr">
        <is>
          <t>Bloco B / 204</t>
        </is>
      </c>
      <c r="C5" s="18" t="n">
        <v>46282.60416666666</v>
      </c>
      <c r="D5" s="19" t="n">
        <v>1</v>
      </c>
      <c r="E5" s="6" t="inlineStr">
        <is>
          <t>Colaboradora Fictícia Beta</t>
        </is>
      </c>
      <c r="F5" s="6" t="inlineStr">
        <is>
          <t>Aguardando retirada</t>
        </is>
      </c>
      <c r="G5" s="30" t="n">
        <v>46284</v>
      </c>
      <c r="H5" s="18" t="n"/>
      <c r="I5" s="6" t="n"/>
      <c r="J5" s="21" t="inlineStr">
        <is>
          <t>Exemplo fictício: conferir a retirada até o fim do dia.</t>
        </is>
      </c>
      <c r="K5" s="22">
        <f>IFERROR(IF(COUNTA(A5:J5)=0,"",IF(OR(A5="",B5="",C5="",D5="",E5="",F5="",G5=""),"Conferir cadastro",IF(OR(C5&gt;NOW(),G5&lt;INT(C5),AND(H5&lt;&gt;"",H5&lt;C5)),"Conferir datas",IF(OR(F5="Retirada",F5="Devolvida"),IF(OR(H5="",I5=""),"Conferir encerramento","Concluída"),IF(H5&lt;&gt;"","Conferir situação",IF(G5&lt;TODAY(),"Vencida",IF(G5=TODAY(),"Retirar hoje",IF(G5&gt;INT(C5)+Premissas!$B$3,"Conferir prazo","No prazo")))))))),IF(COUNTA(A5:J5)=0,"","Conferir dados"))</f>
        <v/>
      </c>
    </row>
    <row r="6" ht="32" customHeight="1">
      <c r="A6" s="4" t="inlineStr">
        <is>
          <t>Edifício Brisa de Ensaio</t>
        </is>
      </c>
      <c r="B6" s="4" t="inlineStr">
        <is>
          <t>Casa 07</t>
        </is>
      </c>
      <c r="C6" s="13" t="n">
        <v>46283.46180555555</v>
      </c>
      <c r="D6" s="14" t="n">
        <v>3</v>
      </c>
      <c r="E6" s="4" t="inlineStr">
        <is>
          <t>Colaborador Fictício Gama</t>
        </is>
      </c>
      <c r="F6" s="4" t="inlineStr">
        <is>
          <t>Aguardando retirada</t>
        </is>
      </c>
      <c r="G6" s="29" t="n">
        <v>46286</v>
      </c>
      <c r="H6" s="13" t="n"/>
      <c r="I6" s="4" t="n"/>
      <c r="J6" s="16" t="inlineStr">
        <is>
          <t>Exemplo fictício: três volumes no mesmo recebimento.</t>
        </is>
      </c>
      <c r="K6" s="17">
        <f>IFERROR(IF(COUNTA(A6:J6)=0,"",IF(OR(A6="",B6="",C6="",D6="",E6="",F6="",G6=""),"Conferir cadastro",IF(OR(C6&gt;NOW(),G6&lt;INT(C6),AND(H6&lt;&gt;"",H6&lt;C6)),"Conferir datas",IF(OR(F6="Retirada",F6="Devolvida"),IF(OR(H6="",I6=""),"Conferir encerramento","Concluída"),IF(H6&lt;&gt;"","Conferir situação",IF(G6&lt;TODAY(),"Vencida",IF(G6=TODAY(),"Retirar hoje",IF(G6&gt;INT(C6)+Premissas!$B$3,"Conferir prazo","No prazo")))))))),IF(COUNTA(A6:J6)=0,"","Conferir dados"))</f>
        <v/>
      </c>
    </row>
    <row r="7" ht="32" customHeight="1">
      <c r="A7" s="6" t="inlineStr">
        <is>
          <t>Condomínio Ipê Fictício</t>
        </is>
      </c>
      <c r="B7" s="6" t="inlineStr">
        <is>
          <t>Apto 305</t>
        </is>
      </c>
      <c r="C7" s="18" t="n">
        <v>46277.36111111111</v>
      </c>
      <c r="D7" s="19" t="n">
        <v>1</v>
      </c>
      <c r="E7" s="6" t="inlineStr">
        <is>
          <t>Colaboradora Fictícia Beta</t>
        </is>
      </c>
      <c r="F7" s="6" t="inlineStr">
        <is>
          <t>Retirada</t>
        </is>
      </c>
      <c r="G7" s="30" t="n">
        <v>46280</v>
      </c>
      <c r="H7" s="18" t="n">
        <v>46279.76388888889</v>
      </c>
      <c r="I7" s="6" t="inlineStr">
        <is>
          <t>Colaborador Fictício Delta</t>
        </is>
      </c>
      <c r="J7" s="21" t="inlineStr">
        <is>
          <t>Exemplo fictício: retirada concluída antes do vencimento.</t>
        </is>
      </c>
      <c r="K7" s="22">
        <f>IFERROR(IF(COUNTA(A7:J7)=0,"",IF(OR(A7="",B7="",C7="",D7="",E7="",F7="",G7=""),"Conferir cadastro",IF(OR(C7&gt;NOW(),G7&lt;INT(C7),AND(H7&lt;&gt;"",H7&lt;C7)),"Conferir datas",IF(OR(F7="Retirada",F7="Devolvida"),IF(OR(H7="",I7=""),"Conferir encerramento","Concluída"),IF(H7&lt;&gt;"","Conferir situação",IF(G7&lt;TODAY(),"Vencida",IF(G7=TODAY(),"Retirar hoje",IF(G7&gt;INT(C7)+Premissas!$B$3,"Conferir prazo","No prazo")))))))),IF(COUNTA(A7:J7)=0,"","Conferir dados"))</f>
        <v/>
      </c>
    </row>
    <row r="8" ht="32" customHeight="1">
      <c r="A8" s="4" t="inlineStr">
        <is>
          <t>Residencial Aurora Imaginária</t>
        </is>
      </c>
      <c r="B8" s="4" t="inlineStr">
        <is>
          <t>Loja Fictícia 01</t>
        </is>
      </c>
      <c r="C8" s="13" t="n">
        <v>46274.67361111111</v>
      </c>
      <c r="D8" s="14" t="n">
        <v>2</v>
      </c>
      <c r="E8" s="4" t="inlineStr">
        <is>
          <t>Colaborador Fictício Alfa</t>
        </is>
      </c>
      <c r="F8" s="4" t="inlineStr">
        <is>
          <t>Devolvida</t>
        </is>
      </c>
      <c r="G8" s="29" t="n">
        <v>46277</v>
      </c>
      <c r="H8" s="13" t="n">
        <v>46278.43402777778</v>
      </c>
      <c r="I8" s="4" t="inlineStr">
        <is>
          <t>Colaborador Fictício Gama</t>
        </is>
      </c>
      <c r="J8" s="16" t="inlineStr">
        <is>
          <t>Exemplo fictício: devolução registrada após conferência local.</t>
        </is>
      </c>
      <c r="K8" s="17">
        <f>IFERROR(IF(COUNTA(A8:J8)=0,"",IF(OR(A8="",B8="",C8="",D8="",E8="",F8="",G8=""),"Conferir cadastro",IF(OR(C8&gt;NOW(),G8&lt;INT(C8),AND(H8&lt;&gt;"",H8&lt;C8)),"Conferir datas",IF(OR(F8="Retirada",F8="Devolvida"),IF(OR(H8="",I8=""),"Conferir encerramento","Concluída"),IF(H8&lt;&gt;"","Conferir situação",IF(G8&lt;TODAY(),"Vencida",IF(G8=TODAY(),"Retirar hoje",IF(G8&gt;INT(C8)+Premissas!$B$3,"Conferir prazo","No prazo")))))))),IF(COUNTA(A8:J8)=0,"","Conferir dados"))</f>
        <v/>
      </c>
    </row>
    <row r="9" ht="32" customHeight="1">
      <c r="A9" s="6" t="inlineStr">
        <is>
          <t>Edifício Brisa de Ensaio</t>
        </is>
      </c>
      <c r="B9" s="6" t="inlineStr">
        <is>
          <t>Apto 402</t>
        </is>
      </c>
      <c r="C9" s="18" t="n">
        <v>46283.32638888889</v>
      </c>
      <c r="D9" s="19" t="n">
        <v>1</v>
      </c>
      <c r="E9" s="6" t="inlineStr">
        <is>
          <t>Colaborador Fictício Delta</t>
        </is>
      </c>
      <c r="F9" s="6" t="inlineStr">
        <is>
          <t>Em conferência</t>
        </is>
      </c>
      <c r="G9" s="30" t="n">
        <v>46286</v>
      </c>
      <c r="H9" s="18" t="n"/>
      <c r="I9" s="6" t="n"/>
      <c r="J9" s="21" t="inlineStr">
        <is>
          <t>Exemplo fictício: conferir unidade informada no pacote.</t>
        </is>
      </c>
      <c r="K9" s="22">
        <f>IFERROR(IF(COUNTA(A9:J9)=0,"",IF(OR(A9="",B9="",C9="",D9="",E9="",F9="",G9=""),"Conferir cadastro",IF(OR(C9&gt;NOW(),G9&lt;INT(C9),AND(H9&lt;&gt;"",H9&lt;C9)),"Conferir datas",IF(OR(F9="Retirada",F9="Devolvida"),IF(OR(H9="",I9=""),"Conferir encerramento","Concluída"),IF(H9&lt;&gt;"","Conferir situação",IF(G9&lt;TODAY(),"Vencida",IF(G9=TODAY(),"Retirar hoje",IF(G9&gt;INT(C9)+Premissas!$B$3,"Conferir prazo","No prazo")))))))),IF(COUNTA(A9:J9)=0,"","Conferir dados"))</f>
        <v/>
      </c>
    </row>
    <row r="10" ht="32" customHeight="1">
      <c r="A10" s="4" t="inlineStr">
        <is>
          <t>Condomínio Ipê Fictício</t>
        </is>
      </c>
      <c r="B10" s="4" t="inlineStr">
        <is>
          <t>Apto 202</t>
        </is>
      </c>
      <c r="C10" s="13" t="n">
        <v>46281.52430555555</v>
      </c>
      <c r="D10" s="14" t="n">
        <v>4</v>
      </c>
      <c r="E10" s="4" t="inlineStr">
        <is>
          <t>Colaboradora Fictícia Beta</t>
        </is>
      </c>
      <c r="F10" s="4" t="inlineStr">
        <is>
          <t>Retirada</t>
        </is>
      </c>
      <c r="G10" s="29" t="n">
        <v>46284</v>
      </c>
      <c r="H10" s="13" t="n">
        <v>46283.73958333334</v>
      </c>
      <c r="I10" s="4" t="inlineStr">
        <is>
          <t>Colaborador Fictício Alfa</t>
        </is>
      </c>
      <c r="J10" s="16" t="inlineStr">
        <is>
          <t>Exemplo fictício: retirada concluída com quatro volumes.</t>
        </is>
      </c>
      <c r="K10" s="17">
        <f>IFERROR(IF(COUNTA(A10:J10)=0,"",IF(OR(A10="",B10="",C10="",D10="",E10="",F10="",G10=""),"Conferir cadastro",IF(OR(C10&gt;NOW(),G10&lt;INT(C10),AND(H10&lt;&gt;"",H10&lt;C10)),"Conferir datas",IF(OR(F10="Retirada",F10="Devolvida"),IF(OR(H10="",I10=""),"Conferir encerramento","Concluída"),IF(H10&lt;&gt;"","Conferir situação",IF(G10&lt;TODAY(),"Vencida",IF(G10=TODAY(),"Retirar hoje",IF(G10&gt;INT(C10)+Premissas!$B$3,"Conferir prazo","No prazo")))))))),IF(COUNTA(A10:J10)=0,"","Conferir dados"))</f>
        <v/>
      </c>
    </row>
    <row r="11" ht="32" customHeight="1">
      <c r="A11" s="6" t="inlineStr">
        <is>
          <t>Residencial Aurora Imaginária</t>
        </is>
      </c>
      <c r="B11" s="6" t="inlineStr">
        <is>
          <t>Bloco A / 103</t>
        </is>
      </c>
      <c r="C11" s="18" t="n">
        <v>46269.41666666666</v>
      </c>
      <c r="D11" s="19" t="n">
        <v>1</v>
      </c>
      <c r="E11" s="6" t="inlineStr">
        <is>
          <t>Colaborador Fictício Gama</t>
        </is>
      </c>
      <c r="F11" s="6" t="inlineStr">
        <is>
          <t>Aguardando retirada</t>
        </is>
      </c>
      <c r="G11" s="30" t="n">
        <v>46272</v>
      </c>
      <c r="H11" s="18" t="n"/>
      <c r="I11" s="6" t="n"/>
      <c r="J11" s="21" t="inlineStr">
        <is>
          <t>Exemplo fictício: vencimento exige conferência humana.</t>
        </is>
      </c>
      <c r="K11" s="22">
        <f>IFERROR(IF(COUNTA(A11:J11)=0,"",IF(OR(A11="",B11="",C11="",D11="",E11="",F11="",G11=""),"Conferir cadastro",IF(OR(C11&gt;NOW(),G11&lt;INT(C11),AND(H11&lt;&gt;"",H11&lt;C11)),"Conferir datas",IF(OR(F11="Retirada",F11="Devolvida"),IF(OR(H11="",I11=""),"Conferir encerramento","Concluída"),IF(H11&lt;&gt;"","Conferir situação",IF(G11&lt;TODAY(),"Vencida",IF(G11=TODAY(),"Retirar hoje",IF(G11&gt;INT(C11)+Premissas!$B$3,"Conferir prazo","No prazo")))))))),IF(COUNTA(A11:J11)=0,"","Conferir dados"))</f>
        <v/>
      </c>
    </row>
    <row r="12" ht="32" customHeight="1">
      <c r="A12" s="4" t="inlineStr">
        <is>
          <t>Edifício Brisa de Ensaio</t>
        </is>
      </c>
      <c r="B12" s="4" t="inlineStr">
        <is>
          <t>Apto 110</t>
        </is>
      </c>
      <c r="C12" s="13" t="n">
        <v>46282.55555555555</v>
      </c>
      <c r="D12" s="14" t="n">
        <v>20</v>
      </c>
      <c r="E12" s="4" t="inlineStr">
        <is>
          <t>Colaborador Fictício Delta</t>
        </is>
      </c>
      <c r="F12" s="4" t="inlineStr">
        <is>
          <t>Aguardando retirada</t>
        </is>
      </c>
      <c r="G12" s="29" t="n">
        <v>46285</v>
      </c>
      <c r="H12" s="13" t="n"/>
      <c r="I12" s="4" t="n"/>
      <c r="J12" s="16" t="inlineStr">
        <is>
          <t>Exemplo fictício: teste do limite editável de volumes.</t>
        </is>
      </c>
      <c r="K12" s="17">
        <f>IFERROR(IF(COUNTA(A12:J12)=0,"",IF(OR(A12="",B12="",C12="",D12="",E12="",F12="",G12=""),"Conferir cadastro",IF(OR(C12&gt;NOW(),G12&lt;INT(C12),AND(H12&lt;&gt;"",H12&lt;C12)),"Conferir datas",IF(OR(F12="Retirada",F12="Devolvida"),IF(OR(H12="",I12=""),"Conferir encerramento","Concluída"),IF(H12&lt;&gt;"","Conferir situação",IF(G12&lt;TODAY(),"Vencida",IF(G12=TODAY(),"Retirar hoje",IF(G12&gt;INT(C12)+Premissas!$B$3,"Conferir prazo","No prazo")))))))),IF(COUNTA(A12:J12)=0,"","Conferir dados"))</f>
        <v/>
      </c>
    </row>
    <row r="13" ht="32" customHeight="1">
      <c r="A13" s="6" t="inlineStr">
        <is>
          <t>Condomínio Ipê Fictício</t>
        </is>
      </c>
      <c r="B13" s="6" t="inlineStr">
        <is>
          <t>Apto 504</t>
        </is>
      </c>
      <c r="C13" s="18" t="n">
        <v>46280.62847222222</v>
      </c>
      <c r="D13" s="19" t="n">
        <v>2</v>
      </c>
      <c r="E13" s="6" t="inlineStr">
        <is>
          <t>Colaborador Fictício Alfa</t>
        </is>
      </c>
      <c r="F13" s="6" t="inlineStr">
        <is>
          <t>Retirada</t>
        </is>
      </c>
      <c r="G13" s="30" t="n">
        <v>46283</v>
      </c>
      <c r="H13" s="18" t="n">
        <v>46283.69444444445</v>
      </c>
      <c r="I13" s="6" t="inlineStr">
        <is>
          <t>Colaboradora Fictícia Beta</t>
        </is>
      </c>
      <c r="J13" s="21" t="inlineStr">
        <is>
          <t>Exemplo fictício: encerramento preenchido no vencimento.</t>
        </is>
      </c>
      <c r="K13" s="22">
        <f>IFERROR(IF(COUNTA(A13:J13)=0,"",IF(OR(A13="",B13="",C13="",D13="",E13="",F13="",G13=""),"Conferir cadastro",IF(OR(C13&gt;NOW(),G13&lt;INT(C13),AND(H13&lt;&gt;"",H13&lt;C13)),"Conferir datas",IF(OR(F13="Retirada",F13="Devolvida"),IF(OR(H13="",I13=""),"Conferir encerramento","Concluída"),IF(H13&lt;&gt;"","Conferir situação",IF(G13&lt;TODAY(),"Vencida",IF(G13=TODAY(),"Retirar hoje",IF(G13&gt;INT(C13)+Premissas!$B$3,"Conferir prazo","No prazo")))))))),IF(COUNTA(A13:J13)=0,"","Conferir dados"))</f>
        <v/>
      </c>
    </row>
    <row r="14" ht="32" customHeight="1">
      <c r="A14" s="4" t="inlineStr">
        <is>
          <t>Residencial Aurora Imaginária</t>
        </is>
      </c>
      <c r="B14" s="4" t="inlineStr">
        <is>
          <t>Bloco C / 301</t>
        </is>
      </c>
      <c r="C14" s="13" t="n">
        <v>46282.41319444445</v>
      </c>
      <c r="D14" s="14" t="n">
        <v>1</v>
      </c>
      <c r="E14" s="4" t="inlineStr">
        <is>
          <t>Colaborador Fictício Gama</t>
        </is>
      </c>
      <c r="F14" s="4" t="inlineStr">
        <is>
          <t>Retirada</t>
        </is>
      </c>
      <c r="G14" s="29" t="n">
        <v>46285</v>
      </c>
      <c r="H14" s="13" t="n"/>
      <c r="I14" s="4" t="n"/>
      <c r="J14" s="16" t="inlineStr">
        <is>
          <t>Exemplo fictício: encerramento pendente de conferência.</t>
        </is>
      </c>
      <c r="K14" s="17">
        <f>IFERROR(IF(COUNTA(A14:J14)=0,"",IF(OR(A14="",B14="",C14="",D14="",E14="",F14="",G14=""),"Conferir cadastro",IF(OR(C14&gt;NOW(),G14&lt;INT(C14),AND(H14&lt;&gt;"",H14&lt;C14)),"Conferir datas",IF(OR(F14="Retirada",F14="Devolvida"),IF(OR(H14="",I14=""),"Conferir encerramento","Concluída"),IF(H14&lt;&gt;"","Conferir situação",IF(G14&lt;TODAY(),"Vencida",IF(G14=TODAY(),"Retirar hoje",IF(G14&gt;INT(C14)+Premissas!$B$3,"Conferir prazo","No prazo")))))))),IF(COUNTA(A14:J14)=0,"","Conferir dados"))</f>
        <v/>
      </c>
    </row>
    <row r="15" ht="32" customHeight="1">
      <c r="A15" s="6" t="inlineStr">
        <is>
          <t>Edifício Brisa de Ensaio</t>
        </is>
      </c>
      <c r="B15" s="6" t="inlineStr">
        <is>
          <t>Apto 603</t>
        </is>
      </c>
      <c r="C15" s="18" t="n">
        <v>46283.44791666666</v>
      </c>
      <c r="D15" s="19" t="n">
        <v>2</v>
      </c>
      <c r="E15" s="6" t="inlineStr">
        <is>
          <t>Colaboradora Fictícia Beta</t>
        </is>
      </c>
      <c r="F15" s="6" t="inlineStr">
        <is>
          <t>Aguardando retirada</t>
        </is>
      </c>
      <c r="G15" s="30" t="n">
        <v>46289</v>
      </c>
      <c r="H15" s="18" t="n"/>
      <c r="I15" s="6" t="n"/>
      <c r="J15" s="21" t="inlineStr">
        <is>
          <t>Exemplo fictício: prazo acima da premissa deve ser conferido.</t>
        </is>
      </c>
      <c r="K15" s="22">
        <f>IFERROR(IF(COUNTA(A15:J15)=0,"",IF(OR(A15="",B15="",C15="",D15="",E15="",F15="",G15=""),"Conferir cadastro",IF(OR(C15&gt;NOW(),G15&lt;INT(C15),AND(H15&lt;&gt;"",H15&lt;C15)),"Conferir datas",IF(OR(F15="Retirada",F15="Devolvida"),IF(OR(H15="",I15=""),"Conferir encerramento","Concluída"),IF(H15&lt;&gt;"","Conferir situação",IF(G15&lt;TODAY(),"Vencida",IF(G15=TODAY(),"Retirar hoje",IF(G15&gt;INT(C15)+Premissas!$B$3,"Conferir prazo","No prazo")))))))),IF(COUNTA(A15:J15)=0,"","Conferir dados"))</f>
        <v/>
      </c>
    </row>
    <row r="16" ht="23" customHeight="1">
      <c r="A16" s="4" t="n"/>
      <c r="B16" s="4" t="n"/>
      <c r="C16" s="13" t="n"/>
      <c r="D16" s="14" t="n"/>
      <c r="E16" s="4" t="n"/>
      <c r="F16" s="4" t="n"/>
      <c r="G16" s="29" t="n"/>
      <c r="H16" s="13" t="n"/>
      <c r="I16" s="4" t="n"/>
      <c r="J16" s="16" t="n"/>
      <c r="K16" s="17">
        <f>IFERROR(IF(COUNTA(A16:J16)=0,"",IF(OR(A16="",B16="",C16="",D16="",E16="",F16="",G16=""),"Conferir cadastro",IF(OR(C16&gt;NOW(),G16&lt;INT(C16),AND(H16&lt;&gt;"",H16&lt;C16)),"Conferir datas",IF(OR(F16="Retirada",F16="Devolvida"),IF(OR(H16="",I16=""),"Conferir encerramento","Concluída"),IF(H16&lt;&gt;"","Conferir situação",IF(G16&lt;TODAY(),"Vencida",IF(G16=TODAY(),"Retirar hoje",IF(G16&gt;INT(C16)+Premissas!$B$3,"Conferir prazo","No prazo")))))))),IF(COUNTA(A16:J16)=0,"","Conferir dados"))</f>
        <v/>
      </c>
    </row>
    <row r="17" ht="23" customHeight="1">
      <c r="A17" s="6" t="n"/>
      <c r="B17" s="6" t="n"/>
      <c r="C17" s="18" t="n"/>
      <c r="D17" s="19" t="n"/>
      <c r="E17" s="6" t="n"/>
      <c r="F17" s="6" t="n"/>
      <c r="G17" s="30" t="n"/>
      <c r="H17" s="18" t="n"/>
      <c r="I17" s="6" t="n"/>
      <c r="J17" s="21" t="n"/>
      <c r="K17" s="22">
        <f>IFERROR(IF(COUNTA(A17:J17)=0,"",IF(OR(A17="",B17="",C17="",D17="",E17="",F17="",G17=""),"Conferir cadastro",IF(OR(C17&gt;NOW(),G17&lt;INT(C17),AND(H17&lt;&gt;"",H17&lt;C17)),"Conferir datas",IF(OR(F17="Retirada",F17="Devolvida"),IF(OR(H17="",I17=""),"Conferir encerramento","Concluída"),IF(H17&lt;&gt;"","Conferir situação",IF(G17&lt;TODAY(),"Vencida",IF(G17=TODAY(),"Retirar hoje",IF(G17&gt;INT(C17)+Premissas!$B$3,"Conferir prazo","No prazo")))))))),IF(COUNTA(A17:J17)=0,"","Conferir dados"))</f>
        <v/>
      </c>
    </row>
    <row r="18" ht="23" customHeight="1">
      <c r="A18" s="4" t="n"/>
      <c r="B18" s="4" t="n"/>
      <c r="C18" s="13" t="n"/>
      <c r="D18" s="14" t="n"/>
      <c r="E18" s="4" t="n"/>
      <c r="F18" s="4" t="n"/>
      <c r="G18" s="29" t="n"/>
      <c r="H18" s="13" t="n"/>
      <c r="I18" s="4" t="n"/>
      <c r="J18" s="16" t="n"/>
      <c r="K18" s="17">
        <f>IFERROR(IF(COUNTA(A18:J18)=0,"",IF(OR(A18="",B18="",C18="",D18="",E18="",F18="",G18=""),"Conferir cadastro",IF(OR(C18&gt;NOW(),G18&lt;INT(C18),AND(H18&lt;&gt;"",H18&lt;C18)),"Conferir datas",IF(OR(F18="Retirada",F18="Devolvida"),IF(OR(H18="",I18=""),"Conferir encerramento","Concluída"),IF(H18&lt;&gt;"","Conferir situação",IF(G18&lt;TODAY(),"Vencida",IF(G18=TODAY(),"Retirar hoje",IF(G18&gt;INT(C18)+Premissas!$B$3,"Conferir prazo","No prazo")))))))),IF(COUNTA(A18:J18)=0,"","Conferir dados"))</f>
        <v/>
      </c>
    </row>
    <row r="19" ht="23" customHeight="1">
      <c r="A19" s="6" t="n"/>
      <c r="B19" s="6" t="n"/>
      <c r="C19" s="18" t="n"/>
      <c r="D19" s="19" t="n"/>
      <c r="E19" s="6" t="n"/>
      <c r="F19" s="6" t="n"/>
      <c r="G19" s="30" t="n"/>
      <c r="H19" s="18" t="n"/>
      <c r="I19" s="6" t="n"/>
      <c r="J19" s="21" t="n"/>
      <c r="K19" s="22">
        <f>IFERROR(IF(COUNTA(A19:J19)=0,"",IF(OR(A19="",B19="",C19="",D19="",E19="",F19="",G19=""),"Conferir cadastro",IF(OR(C19&gt;NOW(),G19&lt;INT(C19),AND(H19&lt;&gt;"",H19&lt;C19)),"Conferir datas",IF(OR(F19="Retirada",F19="Devolvida"),IF(OR(H19="",I19=""),"Conferir encerramento","Concluída"),IF(H19&lt;&gt;"","Conferir situação",IF(G19&lt;TODAY(),"Vencida",IF(G19=TODAY(),"Retirar hoje",IF(G19&gt;INT(C19)+Premissas!$B$3,"Conferir prazo","No prazo")))))))),IF(COUNTA(A19:J19)=0,"","Conferir dados"))</f>
        <v/>
      </c>
    </row>
    <row r="20" ht="23" customHeight="1">
      <c r="A20" s="4" t="n"/>
      <c r="B20" s="4" t="n"/>
      <c r="C20" s="13" t="n"/>
      <c r="D20" s="14" t="n"/>
      <c r="E20" s="4" t="n"/>
      <c r="F20" s="4" t="n"/>
      <c r="G20" s="29" t="n"/>
      <c r="H20" s="13" t="n"/>
      <c r="I20" s="4" t="n"/>
      <c r="J20" s="16" t="n"/>
      <c r="K20" s="17">
        <f>IFERROR(IF(COUNTA(A20:J20)=0,"",IF(OR(A20="",B20="",C20="",D20="",E20="",F20="",G20=""),"Conferir cadastro",IF(OR(C20&gt;NOW(),G20&lt;INT(C20),AND(H20&lt;&gt;"",H20&lt;C20)),"Conferir datas",IF(OR(F20="Retirada",F20="Devolvida"),IF(OR(H20="",I20=""),"Conferir encerramento","Concluída"),IF(H20&lt;&gt;"","Conferir situação",IF(G20&lt;TODAY(),"Vencida",IF(G20=TODAY(),"Retirar hoje",IF(G20&gt;INT(C20)+Premissas!$B$3,"Conferir prazo","No prazo")))))))),IF(COUNTA(A20:J20)=0,"","Conferir dados"))</f>
        <v/>
      </c>
    </row>
    <row r="21" ht="23" customHeight="1">
      <c r="A21" s="6" t="n"/>
      <c r="B21" s="6" t="n"/>
      <c r="C21" s="18" t="n"/>
      <c r="D21" s="19" t="n"/>
      <c r="E21" s="6" t="n"/>
      <c r="F21" s="6" t="n"/>
      <c r="G21" s="30" t="n"/>
      <c r="H21" s="18" t="n"/>
      <c r="I21" s="6" t="n"/>
      <c r="J21" s="21" t="n"/>
      <c r="K21" s="22">
        <f>IFERROR(IF(COUNTA(A21:J21)=0,"",IF(OR(A21="",B21="",C21="",D21="",E21="",F21="",G21=""),"Conferir cadastro",IF(OR(C21&gt;NOW(),G21&lt;INT(C21),AND(H21&lt;&gt;"",H21&lt;C21)),"Conferir datas",IF(OR(F21="Retirada",F21="Devolvida"),IF(OR(H21="",I21=""),"Conferir encerramento","Concluída"),IF(H21&lt;&gt;"","Conferir situação",IF(G21&lt;TODAY(),"Vencida",IF(G21=TODAY(),"Retirar hoje",IF(G21&gt;INT(C21)+Premissas!$B$3,"Conferir prazo","No prazo")))))))),IF(COUNTA(A21:J21)=0,"","Conferir dados"))</f>
        <v/>
      </c>
    </row>
    <row r="22" ht="23" customHeight="1">
      <c r="A22" s="4" t="n"/>
      <c r="B22" s="4" t="n"/>
      <c r="C22" s="13" t="n"/>
      <c r="D22" s="14" t="n"/>
      <c r="E22" s="4" t="n"/>
      <c r="F22" s="4" t="n"/>
      <c r="G22" s="29" t="n"/>
      <c r="H22" s="13" t="n"/>
      <c r="I22" s="4" t="n"/>
      <c r="J22" s="16" t="n"/>
      <c r="K22" s="17">
        <f>IFERROR(IF(COUNTA(A22:J22)=0,"",IF(OR(A22="",B22="",C22="",D22="",E22="",F22="",G22=""),"Conferir cadastro",IF(OR(C22&gt;NOW(),G22&lt;INT(C22),AND(H22&lt;&gt;"",H22&lt;C22)),"Conferir datas",IF(OR(F22="Retirada",F22="Devolvida"),IF(OR(H22="",I22=""),"Conferir encerramento","Concluída"),IF(H22&lt;&gt;"","Conferir situação",IF(G22&lt;TODAY(),"Vencida",IF(G22=TODAY(),"Retirar hoje",IF(G22&gt;INT(C22)+Premissas!$B$3,"Conferir prazo","No prazo")))))))),IF(COUNTA(A22:J22)=0,"","Conferir dados"))</f>
        <v/>
      </c>
    </row>
    <row r="23" ht="23" customHeight="1">
      <c r="A23" s="6" t="n"/>
      <c r="B23" s="6" t="n"/>
      <c r="C23" s="18" t="n"/>
      <c r="D23" s="19" t="n"/>
      <c r="E23" s="6" t="n"/>
      <c r="F23" s="6" t="n"/>
      <c r="G23" s="30" t="n"/>
      <c r="H23" s="18" t="n"/>
      <c r="I23" s="6" t="n"/>
      <c r="J23" s="21" t="n"/>
      <c r="K23" s="22">
        <f>IFERROR(IF(COUNTA(A23:J23)=0,"",IF(OR(A23="",B23="",C23="",D23="",E23="",F23="",G23=""),"Conferir cadastro",IF(OR(C23&gt;NOW(),G23&lt;INT(C23),AND(H23&lt;&gt;"",H23&lt;C23)),"Conferir datas",IF(OR(F23="Retirada",F23="Devolvida"),IF(OR(H23="",I23=""),"Conferir encerramento","Concluída"),IF(H23&lt;&gt;"","Conferir situação",IF(G23&lt;TODAY(),"Vencida",IF(G23=TODAY(),"Retirar hoje",IF(G23&gt;INT(C23)+Premissas!$B$3,"Conferir prazo","No prazo")))))))),IF(COUNTA(A23:J23)=0,"","Conferir dados"))</f>
        <v/>
      </c>
    </row>
    <row r="24" ht="23" customHeight="1">
      <c r="A24" s="4" t="n"/>
      <c r="B24" s="4" t="n"/>
      <c r="C24" s="13" t="n"/>
      <c r="D24" s="14" t="n"/>
      <c r="E24" s="4" t="n"/>
      <c r="F24" s="4" t="n"/>
      <c r="G24" s="29" t="n"/>
      <c r="H24" s="13" t="n"/>
      <c r="I24" s="4" t="n"/>
      <c r="J24" s="16" t="n"/>
      <c r="K24" s="17">
        <f>IFERROR(IF(COUNTA(A24:J24)=0,"",IF(OR(A24="",B24="",C24="",D24="",E24="",F24="",G24=""),"Conferir cadastro",IF(OR(C24&gt;NOW(),G24&lt;INT(C24),AND(H24&lt;&gt;"",H24&lt;C24)),"Conferir datas",IF(OR(F24="Retirada",F24="Devolvida"),IF(OR(H24="",I24=""),"Conferir encerramento","Concluída"),IF(H24&lt;&gt;"","Conferir situação",IF(G24&lt;TODAY(),"Vencida",IF(G24=TODAY(),"Retirar hoje",IF(G24&gt;INT(C24)+Premissas!$B$3,"Conferir prazo","No prazo")))))))),IF(COUNTA(A24:J24)=0,"","Conferir dados"))</f>
        <v/>
      </c>
    </row>
    <row r="25" ht="23" customHeight="1">
      <c r="A25" s="6" t="n"/>
      <c r="B25" s="6" t="n"/>
      <c r="C25" s="18" t="n"/>
      <c r="D25" s="19" t="n"/>
      <c r="E25" s="6" t="n"/>
      <c r="F25" s="6" t="n"/>
      <c r="G25" s="30" t="n"/>
      <c r="H25" s="18" t="n"/>
      <c r="I25" s="6" t="n"/>
      <c r="J25" s="21" t="n"/>
      <c r="K25" s="22">
        <f>IFERROR(IF(COUNTA(A25:J25)=0,"",IF(OR(A25="",B25="",C25="",D25="",E25="",F25="",G25=""),"Conferir cadastro",IF(OR(C25&gt;NOW(),G25&lt;INT(C25),AND(H25&lt;&gt;"",H25&lt;C25)),"Conferir datas",IF(OR(F25="Retirada",F25="Devolvida"),IF(OR(H25="",I25=""),"Conferir encerramento","Concluída"),IF(H25&lt;&gt;"","Conferir situação",IF(G25&lt;TODAY(),"Vencida",IF(G25=TODAY(),"Retirar hoje",IF(G25&gt;INT(C25)+Premissas!$B$3,"Conferir prazo","No prazo")))))))),IF(COUNTA(A25:J25)=0,"","Conferir dados"))</f>
        <v/>
      </c>
    </row>
    <row r="26" ht="23" customHeight="1">
      <c r="A26" s="4" t="n"/>
      <c r="B26" s="4" t="n"/>
      <c r="C26" s="13" t="n"/>
      <c r="D26" s="14" t="n"/>
      <c r="E26" s="4" t="n"/>
      <c r="F26" s="4" t="n"/>
      <c r="G26" s="29" t="n"/>
      <c r="H26" s="13" t="n"/>
      <c r="I26" s="4" t="n"/>
      <c r="J26" s="16" t="n"/>
      <c r="K26" s="17">
        <f>IFERROR(IF(COUNTA(A26:J26)=0,"",IF(OR(A26="",B26="",C26="",D26="",E26="",F26="",G26=""),"Conferir cadastro",IF(OR(C26&gt;NOW(),G26&lt;INT(C26),AND(H26&lt;&gt;"",H26&lt;C26)),"Conferir datas",IF(OR(F26="Retirada",F26="Devolvida"),IF(OR(H26="",I26=""),"Conferir encerramento","Concluída"),IF(H26&lt;&gt;"","Conferir situação",IF(G26&lt;TODAY(),"Vencida",IF(G26=TODAY(),"Retirar hoje",IF(G26&gt;INT(C26)+Premissas!$B$3,"Conferir prazo","No prazo")))))))),IF(COUNTA(A26:J26)=0,"","Conferir dados"))</f>
        <v/>
      </c>
    </row>
    <row r="27" ht="23" customHeight="1">
      <c r="A27" s="6" t="n"/>
      <c r="B27" s="6" t="n"/>
      <c r="C27" s="18" t="n"/>
      <c r="D27" s="19" t="n"/>
      <c r="E27" s="6" t="n"/>
      <c r="F27" s="6" t="n"/>
      <c r="G27" s="30" t="n"/>
      <c r="H27" s="18" t="n"/>
      <c r="I27" s="6" t="n"/>
      <c r="J27" s="21" t="n"/>
      <c r="K27" s="22">
        <f>IFERROR(IF(COUNTA(A27:J27)=0,"",IF(OR(A27="",B27="",C27="",D27="",E27="",F27="",G27=""),"Conferir cadastro",IF(OR(C27&gt;NOW(),G27&lt;INT(C27),AND(H27&lt;&gt;"",H27&lt;C27)),"Conferir datas",IF(OR(F27="Retirada",F27="Devolvida"),IF(OR(H27="",I27=""),"Conferir encerramento","Concluída"),IF(H27&lt;&gt;"","Conferir situação",IF(G27&lt;TODAY(),"Vencida",IF(G27=TODAY(),"Retirar hoje",IF(G27&gt;INT(C27)+Premissas!$B$3,"Conferir prazo","No prazo")))))))),IF(COUNTA(A27:J27)=0,"","Conferir dados"))</f>
        <v/>
      </c>
    </row>
    <row r="28" ht="23" customHeight="1">
      <c r="A28" s="4" t="n"/>
      <c r="B28" s="4" t="n"/>
      <c r="C28" s="13" t="n"/>
      <c r="D28" s="14" t="n"/>
      <c r="E28" s="4" t="n"/>
      <c r="F28" s="4" t="n"/>
      <c r="G28" s="29" t="n"/>
      <c r="H28" s="13" t="n"/>
      <c r="I28" s="4" t="n"/>
      <c r="J28" s="16" t="n"/>
      <c r="K28" s="17">
        <f>IFERROR(IF(COUNTA(A28:J28)=0,"",IF(OR(A28="",B28="",C28="",D28="",E28="",F28="",G28=""),"Conferir cadastro",IF(OR(C28&gt;NOW(),G28&lt;INT(C28),AND(H28&lt;&gt;"",H28&lt;C28)),"Conferir datas",IF(OR(F28="Retirada",F28="Devolvida"),IF(OR(H28="",I28=""),"Conferir encerramento","Concluída"),IF(H28&lt;&gt;"","Conferir situação",IF(G28&lt;TODAY(),"Vencida",IF(G28=TODAY(),"Retirar hoje",IF(G28&gt;INT(C28)+Premissas!$B$3,"Conferir prazo","No prazo")))))))),IF(COUNTA(A28:J28)=0,"","Conferir dados"))</f>
        <v/>
      </c>
    </row>
    <row r="29" ht="23" customHeight="1">
      <c r="A29" s="6" t="n"/>
      <c r="B29" s="6" t="n"/>
      <c r="C29" s="18" t="n"/>
      <c r="D29" s="19" t="n"/>
      <c r="E29" s="6" t="n"/>
      <c r="F29" s="6" t="n"/>
      <c r="G29" s="30" t="n"/>
      <c r="H29" s="18" t="n"/>
      <c r="I29" s="6" t="n"/>
      <c r="J29" s="21" t="n"/>
      <c r="K29" s="22">
        <f>IFERROR(IF(COUNTA(A29:J29)=0,"",IF(OR(A29="",B29="",C29="",D29="",E29="",F29="",G29=""),"Conferir cadastro",IF(OR(C29&gt;NOW(),G29&lt;INT(C29),AND(H29&lt;&gt;"",H29&lt;C29)),"Conferir datas",IF(OR(F29="Retirada",F29="Devolvida"),IF(OR(H29="",I29=""),"Conferir encerramento","Concluída"),IF(H29&lt;&gt;"","Conferir situação",IF(G29&lt;TODAY(),"Vencida",IF(G29=TODAY(),"Retirar hoje",IF(G29&gt;INT(C29)+Premissas!$B$3,"Conferir prazo","No prazo")))))))),IF(COUNTA(A29:J29)=0,"","Conferir dados"))</f>
        <v/>
      </c>
    </row>
    <row r="30" ht="23" customHeight="1">
      <c r="A30" s="4" t="n"/>
      <c r="B30" s="4" t="n"/>
      <c r="C30" s="13" t="n"/>
      <c r="D30" s="14" t="n"/>
      <c r="E30" s="4" t="n"/>
      <c r="F30" s="4" t="n"/>
      <c r="G30" s="29" t="n"/>
      <c r="H30" s="13" t="n"/>
      <c r="I30" s="4" t="n"/>
      <c r="J30" s="16" t="n"/>
      <c r="K30" s="17">
        <f>IFERROR(IF(COUNTA(A30:J30)=0,"",IF(OR(A30="",B30="",C30="",D30="",E30="",F30="",G30=""),"Conferir cadastro",IF(OR(C30&gt;NOW(),G30&lt;INT(C30),AND(H30&lt;&gt;"",H30&lt;C30)),"Conferir datas",IF(OR(F30="Retirada",F30="Devolvida"),IF(OR(H30="",I30=""),"Conferir encerramento","Concluída"),IF(H30&lt;&gt;"","Conferir situação",IF(G30&lt;TODAY(),"Vencida",IF(G30=TODAY(),"Retirar hoje",IF(G30&gt;INT(C30)+Premissas!$B$3,"Conferir prazo","No prazo")))))))),IF(COUNTA(A30:J30)=0,"","Conferir dados"))</f>
        <v/>
      </c>
    </row>
    <row r="31" ht="23" customHeight="1">
      <c r="A31" s="6" t="n"/>
      <c r="B31" s="6" t="n"/>
      <c r="C31" s="18" t="n"/>
      <c r="D31" s="19" t="n"/>
      <c r="E31" s="6" t="n"/>
      <c r="F31" s="6" t="n"/>
      <c r="G31" s="30" t="n"/>
      <c r="H31" s="18" t="n"/>
      <c r="I31" s="6" t="n"/>
      <c r="J31" s="21" t="n"/>
      <c r="K31" s="22">
        <f>IFERROR(IF(COUNTA(A31:J31)=0,"",IF(OR(A31="",B31="",C31="",D31="",E31="",F31="",G31=""),"Conferir cadastro",IF(OR(C31&gt;NOW(),G31&lt;INT(C31),AND(H31&lt;&gt;"",H31&lt;C31)),"Conferir datas",IF(OR(F31="Retirada",F31="Devolvida"),IF(OR(H31="",I31=""),"Conferir encerramento","Concluída"),IF(H31&lt;&gt;"","Conferir situação",IF(G31&lt;TODAY(),"Vencida",IF(G31=TODAY(),"Retirar hoje",IF(G31&gt;INT(C31)+Premissas!$B$3,"Conferir prazo","No prazo")))))))),IF(COUNTA(A31:J31)=0,"","Conferir dados"))</f>
        <v/>
      </c>
    </row>
    <row r="32" ht="23" customHeight="1">
      <c r="A32" s="4" t="n"/>
      <c r="B32" s="4" t="n"/>
      <c r="C32" s="13" t="n"/>
      <c r="D32" s="14" t="n"/>
      <c r="E32" s="4" t="n"/>
      <c r="F32" s="4" t="n"/>
      <c r="G32" s="29" t="n"/>
      <c r="H32" s="13" t="n"/>
      <c r="I32" s="4" t="n"/>
      <c r="J32" s="16" t="n"/>
      <c r="K32" s="17">
        <f>IFERROR(IF(COUNTA(A32:J32)=0,"",IF(OR(A32="",B32="",C32="",D32="",E32="",F32="",G32=""),"Conferir cadastro",IF(OR(C32&gt;NOW(),G32&lt;INT(C32),AND(H32&lt;&gt;"",H32&lt;C32)),"Conferir datas",IF(OR(F32="Retirada",F32="Devolvida"),IF(OR(H32="",I32=""),"Conferir encerramento","Concluída"),IF(H32&lt;&gt;"","Conferir situação",IF(G32&lt;TODAY(),"Vencida",IF(G32=TODAY(),"Retirar hoje",IF(G32&gt;INT(C32)+Premissas!$B$3,"Conferir prazo","No prazo")))))))),IF(COUNTA(A32:J32)=0,"","Conferir dados"))</f>
        <v/>
      </c>
    </row>
    <row r="33" ht="23" customHeight="1">
      <c r="A33" s="6" t="n"/>
      <c r="B33" s="6" t="n"/>
      <c r="C33" s="18" t="n"/>
      <c r="D33" s="19" t="n"/>
      <c r="E33" s="6" t="n"/>
      <c r="F33" s="6" t="n"/>
      <c r="G33" s="30" t="n"/>
      <c r="H33" s="18" t="n"/>
      <c r="I33" s="6" t="n"/>
      <c r="J33" s="21" t="n"/>
      <c r="K33" s="22">
        <f>IFERROR(IF(COUNTA(A33:J33)=0,"",IF(OR(A33="",B33="",C33="",D33="",E33="",F33="",G33=""),"Conferir cadastro",IF(OR(C33&gt;NOW(),G33&lt;INT(C33),AND(H33&lt;&gt;"",H33&lt;C33)),"Conferir datas",IF(OR(F33="Retirada",F33="Devolvida"),IF(OR(H33="",I33=""),"Conferir encerramento","Concluída"),IF(H33&lt;&gt;"","Conferir situação",IF(G33&lt;TODAY(),"Vencida",IF(G33=TODAY(),"Retirar hoje",IF(G33&gt;INT(C33)+Premissas!$B$3,"Conferir prazo","No prazo")))))))),IF(COUNTA(A33:J33)=0,"","Conferir dados"))</f>
        <v/>
      </c>
    </row>
    <row r="34" ht="23" customHeight="1">
      <c r="A34" s="4" t="n"/>
      <c r="B34" s="4" t="n"/>
      <c r="C34" s="13" t="n"/>
      <c r="D34" s="14" t="n"/>
      <c r="E34" s="4" t="n"/>
      <c r="F34" s="4" t="n"/>
      <c r="G34" s="29" t="n"/>
      <c r="H34" s="13" t="n"/>
      <c r="I34" s="4" t="n"/>
      <c r="J34" s="16" t="n"/>
      <c r="K34" s="17">
        <f>IFERROR(IF(COUNTA(A34:J34)=0,"",IF(OR(A34="",B34="",C34="",D34="",E34="",F34="",G34=""),"Conferir cadastro",IF(OR(C34&gt;NOW(),G34&lt;INT(C34),AND(H34&lt;&gt;"",H34&lt;C34)),"Conferir datas",IF(OR(F34="Retirada",F34="Devolvida"),IF(OR(H34="",I34=""),"Conferir encerramento","Concluída"),IF(H34&lt;&gt;"","Conferir situação",IF(G34&lt;TODAY(),"Vencida",IF(G34=TODAY(),"Retirar hoje",IF(G34&gt;INT(C34)+Premissas!$B$3,"Conferir prazo","No prazo")))))))),IF(COUNTA(A34:J34)=0,"","Conferir dados"))</f>
        <v/>
      </c>
    </row>
    <row r="35" ht="23" customHeight="1">
      <c r="A35" s="6" t="n"/>
      <c r="B35" s="6" t="n"/>
      <c r="C35" s="18" t="n"/>
      <c r="D35" s="19" t="n"/>
      <c r="E35" s="6" t="n"/>
      <c r="F35" s="6" t="n"/>
      <c r="G35" s="30" t="n"/>
      <c r="H35" s="18" t="n"/>
      <c r="I35" s="6" t="n"/>
      <c r="J35" s="21" t="n"/>
      <c r="K35" s="22">
        <f>IFERROR(IF(COUNTA(A35:J35)=0,"",IF(OR(A35="",B35="",C35="",D35="",E35="",F35="",G35=""),"Conferir cadastro",IF(OR(C35&gt;NOW(),G35&lt;INT(C35),AND(H35&lt;&gt;"",H35&lt;C35)),"Conferir datas",IF(OR(F35="Retirada",F35="Devolvida"),IF(OR(H35="",I35=""),"Conferir encerramento","Concluída"),IF(H35&lt;&gt;"","Conferir situação",IF(G35&lt;TODAY(),"Vencida",IF(G35=TODAY(),"Retirar hoje",IF(G35&gt;INT(C35)+Premissas!$B$3,"Conferir prazo","No prazo")))))))),IF(COUNTA(A35:J35)=0,"","Conferir dados"))</f>
        <v/>
      </c>
    </row>
    <row r="36" ht="23" customHeight="1">
      <c r="A36" s="4" t="n"/>
      <c r="B36" s="4" t="n"/>
      <c r="C36" s="13" t="n"/>
      <c r="D36" s="14" t="n"/>
      <c r="E36" s="4" t="n"/>
      <c r="F36" s="4" t="n"/>
      <c r="G36" s="29" t="n"/>
      <c r="H36" s="13" t="n"/>
      <c r="I36" s="4" t="n"/>
      <c r="J36" s="16" t="n"/>
      <c r="K36" s="17">
        <f>IFERROR(IF(COUNTA(A36:J36)=0,"",IF(OR(A36="",B36="",C36="",D36="",E36="",F36="",G36=""),"Conferir cadastro",IF(OR(C36&gt;NOW(),G36&lt;INT(C36),AND(H36&lt;&gt;"",H36&lt;C36)),"Conferir datas",IF(OR(F36="Retirada",F36="Devolvida"),IF(OR(H36="",I36=""),"Conferir encerramento","Concluída"),IF(H36&lt;&gt;"","Conferir situação",IF(G36&lt;TODAY(),"Vencida",IF(G36=TODAY(),"Retirar hoje",IF(G36&gt;INT(C36)+Premissas!$B$3,"Conferir prazo","No prazo")))))))),IF(COUNTA(A36:J36)=0,"","Conferir dados"))</f>
        <v/>
      </c>
    </row>
    <row r="37" ht="23" customHeight="1">
      <c r="A37" s="6" t="n"/>
      <c r="B37" s="6" t="n"/>
      <c r="C37" s="18" t="n"/>
      <c r="D37" s="19" t="n"/>
      <c r="E37" s="6" t="n"/>
      <c r="F37" s="6" t="n"/>
      <c r="G37" s="30" t="n"/>
      <c r="H37" s="18" t="n"/>
      <c r="I37" s="6" t="n"/>
      <c r="J37" s="21" t="n"/>
      <c r="K37" s="22">
        <f>IFERROR(IF(COUNTA(A37:J37)=0,"",IF(OR(A37="",B37="",C37="",D37="",E37="",F37="",G37=""),"Conferir cadastro",IF(OR(C37&gt;NOW(),G37&lt;INT(C37),AND(H37&lt;&gt;"",H37&lt;C37)),"Conferir datas",IF(OR(F37="Retirada",F37="Devolvida"),IF(OR(H37="",I37=""),"Conferir encerramento","Concluída"),IF(H37&lt;&gt;"","Conferir situação",IF(G37&lt;TODAY(),"Vencida",IF(G37=TODAY(),"Retirar hoje",IF(G37&gt;INT(C37)+Premissas!$B$3,"Conferir prazo","No prazo")))))))),IF(COUNTA(A37:J37)=0,"","Conferir dados"))</f>
        <v/>
      </c>
    </row>
    <row r="38" ht="23" customHeight="1">
      <c r="A38" s="4" t="n"/>
      <c r="B38" s="4" t="n"/>
      <c r="C38" s="13" t="n"/>
      <c r="D38" s="14" t="n"/>
      <c r="E38" s="4" t="n"/>
      <c r="F38" s="4" t="n"/>
      <c r="G38" s="29" t="n"/>
      <c r="H38" s="13" t="n"/>
      <c r="I38" s="4" t="n"/>
      <c r="J38" s="16" t="n"/>
      <c r="K38" s="17">
        <f>IFERROR(IF(COUNTA(A38:J38)=0,"",IF(OR(A38="",B38="",C38="",D38="",E38="",F38="",G38=""),"Conferir cadastro",IF(OR(C38&gt;NOW(),G38&lt;INT(C38),AND(H38&lt;&gt;"",H38&lt;C38)),"Conferir datas",IF(OR(F38="Retirada",F38="Devolvida"),IF(OR(H38="",I38=""),"Conferir encerramento","Concluída"),IF(H38&lt;&gt;"","Conferir situação",IF(G38&lt;TODAY(),"Vencida",IF(G38=TODAY(),"Retirar hoje",IF(G38&gt;INT(C38)+Premissas!$B$3,"Conferir prazo","No prazo")))))))),IF(COUNTA(A38:J38)=0,"","Conferir dados"))</f>
        <v/>
      </c>
    </row>
    <row r="39" ht="23" customHeight="1">
      <c r="A39" s="6" t="n"/>
      <c r="B39" s="6" t="n"/>
      <c r="C39" s="18" t="n"/>
      <c r="D39" s="19" t="n"/>
      <c r="E39" s="6" t="n"/>
      <c r="F39" s="6" t="n"/>
      <c r="G39" s="30" t="n"/>
      <c r="H39" s="18" t="n"/>
      <c r="I39" s="6" t="n"/>
      <c r="J39" s="21" t="n"/>
      <c r="K39" s="22">
        <f>IFERROR(IF(COUNTA(A39:J39)=0,"",IF(OR(A39="",B39="",C39="",D39="",E39="",F39="",G39=""),"Conferir cadastro",IF(OR(C39&gt;NOW(),G39&lt;INT(C39),AND(H39&lt;&gt;"",H39&lt;C39)),"Conferir datas",IF(OR(F39="Retirada",F39="Devolvida"),IF(OR(H39="",I39=""),"Conferir encerramento","Concluída"),IF(H39&lt;&gt;"","Conferir situação",IF(G39&lt;TODAY(),"Vencida",IF(G39=TODAY(),"Retirar hoje",IF(G39&gt;INT(C39)+Premissas!$B$3,"Conferir prazo","No prazo")))))))),IF(COUNTA(A39:J39)=0,"","Conferir dados"))</f>
        <v/>
      </c>
    </row>
    <row r="40" ht="23" customHeight="1">
      <c r="A40" s="4" t="n"/>
      <c r="B40" s="4" t="n"/>
      <c r="C40" s="13" t="n"/>
      <c r="D40" s="14" t="n"/>
      <c r="E40" s="4" t="n"/>
      <c r="F40" s="4" t="n"/>
      <c r="G40" s="29" t="n"/>
      <c r="H40" s="13" t="n"/>
      <c r="I40" s="4" t="n"/>
      <c r="J40" s="16" t="n"/>
      <c r="K40" s="17">
        <f>IFERROR(IF(COUNTA(A40:J40)=0,"",IF(OR(A40="",B40="",C40="",D40="",E40="",F40="",G40=""),"Conferir cadastro",IF(OR(C40&gt;NOW(),G40&lt;INT(C40),AND(H40&lt;&gt;"",H40&lt;C40)),"Conferir datas",IF(OR(F40="Retirada",F40="Devolvida"),IF(OR(H40="",I40=""),"Conferir encerramento","Concluída"),IF(H40&lt;&gt;"","Conferir situação",IF(G40&lt;TODAY(),"Vencida",IF(G40=TODAY(),"Retirar hoje",IF(G40&gt;INT(C40)+Premissas!$B$3,"Conferir prazo","No prazo")))))))),IF(COUNTA(A40:J40)=0,"","Conferir dados"))</f>
        <v/>
      </c>
    </row>
    <row r="41" ht="23" customHeight="1">
      <c r="A41" s="6" t="n"/>
      <c r="B41" s="6" t="n"/>
      <c r="C41" s="18" t="n"/>
      <c r="D41" s="19" t="n"/>
      <c r="E41" s="6" t="n"/>
      <c r="F41" s="6" t="n"/>
      <c r="G41" s="30" t="n"/>
      <c r="H41" s="18" t="n"/>
      <c r="I41" s="6" t="n"/>
      <c r="J41" s="21" t="n"/>
      <c r="K41" s="22">
        <f>IFERROR(IF(COUNTA(A41:J41)=0,"",IF(OR(A41="",B41="",C41="",D41="",E41="",F41="",G41=""),"Conferir cadastro",IF(OR(C41&gt;NOW(),G41&lt;INT(C41),AND(H41&lt;&gt;"",H41&lt;C41)),"Conferir datas",IF(OR(F41="Retirada",F41="Devolvida"),IF(OR(H41="",I41=""),"Conferir encerramento","Concluída"),IF(H41&lt;&gt;"","Conferir situação",IF(G41&lt;TODAY(),"Vencida",IF(G41=TODAY(),"Retirar hoje",IF(G41&gt;INT(C41)+Premissas!$B$3,"Conferir prazo","No prazo")))))))),IF(COUNTA(A41:J41)=0,"","Conferir dados"))</f>
        <v/>
      </c>
    </row>
    <row r="42" ht="23" customHeight="1">
      <c r="A42" s="4" t="n"/>
      <c r="B42" s="4" t="n"/>
      <c r="C42" s="13" t="n"/>
      <c r="D42" s="14" t="n"/>
      <c r="E42" s="4" t="n"/>
      <c r="F42" s="4" t="n"/>
      <c r="G42" s="29" t="n"/>
      <c r="H42" s="13" t="n"/>
      <c r="I42" s="4" t="n"/>
      <c r="J42" s="16" t="n"/>
      <c r="K42" s="17">
        <f>IFERROR(IF(COUNTA(A42:J42)=0,"",IF(OR(A42="",B42="",C42="",D42="",E42="",F42="",G42=""),"Conferir cadastro",IF(OR(C42&gt;NOW(),G42&lt;INT(C42),AND(H42&lt;&gt;"",H42&lt;C42)),"Conferir datas",IF(OR(F42="Retirada",F42="Devolvida"),IF(OR(H42="",I42=""),"Conferir encerramento","Concluída"),IF(H42&lt;&gt;"","Conferir situação",IF(G42&lt;TODAY(),"Vencida",IF(G42=TODAY(),"Retirar hoje",IF(G42&gt;INT(C42)+Premissas!$B$3,"Conferir prazo","No prazo")))))))),IF(COUNTA(A42:J42)=0,"","Conferir dados"))</f>
        <v/>
      </c>
    </row>
    <row r="43" ht="23" customHeight="1">
      <c r="A43" s="6" t="n"/>
      <c r="B43" s="6" t="n"/>
      <c r="C43" s="18" t="n"/>
      <c r="D43" s="19" t="n"/>
      <c r="E43" s="6" t="n"/>
      <c r="F43" s="6" t="n"/>
      <c r="G43" s="30" t="n"/>
      <c r="H43" s="18" t="n"/>
      <c r="I43" s="6" t="n"/>
      <c r="J43" s="21" t="n"/>
      <c r="K43" s="22">
        <f>IFERROR(IF(COUNTA(A43:J43)=0,"",IF(OR(A43="",B43="",C43="",D43="",E43="",F43="",G43=""),"Conferir cadastro",IF(OR(C43&gt;NOW(),G43&lt;INT(C43),AND(H43&lt;&gt;"",H43&lt;C43)),"Conferir datas",IF(OR(F43="Retirada",F43="Devolvida"),IF(OR(H43="",I43=""),"Conferir encerramento","Concluída"),IF(H43&lt;&gt;"","Conferir situação",IF(G43&lt;TODAY(),"Vencida",IF(G43=TODAY(),"Retirar hoje",IF(G43&gt;INT(C43)+Premissas!$B$3,"Conferir prazo","No prazo")))))))),IF(COUNTA(A43:J43)=0,"","Conferir dados"))</f>
        <v/>
      </c>
    </row>
    <row r="44" ht="23" customHeight="1">
      <c r="A44" s="4" t="n"/>
      <c r="B44" s="4" t="n"/>
      <c r="C44" s="13" t="n"/>
      <c r="D44" s="14" t="n"/>
      <c r="E44" s="4" t="n"/>
      <c r="F44" s="4" t="n"/>
      <c r="G44" s="29" t="n"/>
      <c r="H44" s="13" t="n"/>
      <c r="I44" s="4" t="n"/>
      <c r="J44" s="16" t="n"/>
      <c r="K44" s="17">
        <f>IFERROR(IF(COUNTA(A44:J44)=0,"",IF(OR(A44="",B44="",C44="",D44="",E44="",F44="",G44=""),"Conferir cadastro",IF(OR(C44&gt;NOW(),G44&lt;INT(C44),AND(H44&lt;&gt;"",H44&lt;C44)),"Conferir datas",IF(OR(F44="Retirada",F44="Devolvida"),IF(OR(H44="",I44=""),"Conferir encerramento","Concluída"),IF(H44&lt;&gt;"","Conferir situação",IF(G44&lt;TODAY(),"Vencida",IF(G44=TODAY(),"Retirar hoje",IF(G44&gt;INT(C44)+Premissas!$B$3,"Conferir prazo","No prazo")))))))),IF(COUNTA(A44:J44)=0,"","Conferir dados"))</f>
        <v/>
      </c>
    </row>
    <row r="45" ht="23" customHeight="1">
      <c r="A45" s="6" t="n"/>
      <c r="B45" s="6" t="n"/>
      <c r="C45" s="18" t="n"/>
      <c r="D45" s="19" t="n"/>
      <c r="E45" s="6" t="n"/>
      <c r="F45" s="6" t="n"/>
      <c r="G45" s="30" t="n"/>
      <c r="H45" s="18" t="n"/>
      <c r="I45" s="6" t="n"/>
      <c r="J45" s="21" t="n"/>
      <c r="K45" s="22">
        <f>IFERROR(IF(COUNTA(A45:J45)=0,"",IF(OR(A45="",B45="",C45="",D45="",E45="",F45="",G45=""),"Conferir cadastro",IF(OR(C45&gt;NOW(),G45&lt;INT(C45),AND(H45&lt;&gt;"",H45&lt;C45)),"Conferir datas",IF(OR(F45="Retirada",F45="Devolvida"),IF(OR(H45="",I45=""),"Conferir encerramento","Concluída"),IF(H45&lt;&gt;"","Conferir situação",IF(G45&lt;TODAY(),"Vencida",IF(G45=TODAY(),"Retirar hoje",IF(G45&gt;INT(C45)+Premissas!$B$3,"Conferir prazo","No prazo")))))))),IF(COUNTA(A45:J45)=0,"","Conferir dados"))</f>
        <v/>
      </c>
    </row>
    <row r="46" ht="23" customHeight="1">
      <c r="A46" s="4" t="n"/>
      <c r="B46" s="4" t="n"/>
      <c r="C46" s="13" t="n"/>
      <c r="D46" s="14" t="n"/>
      <c r="E46" s="4" t="n"/>
      <c r="F46" s="4" t="n"/>
      <c r="G46" s="29" t="n"/>
      <c r="H46" s="13" t="n"/>
      <c r="I46" s="4" t="n"/>
      <c r="J46" s="16" t="n"/>
      <c r="K46" s="17">
        <f>IFERROR(IF(COUNTA(A46:J46)=0,"",IF(OR(A46="",B46="",C46="",D46="",E46="",F46="",G46=""),"Conferir cadastro",IF(OR(C46&gt;NOW(),G46&lt;INT(C46),AND(H46&lt;&gt;"",H46&lt;C46)),"Conferir datas",IF(OR(F46="Retirada",F46="Devolvida"),IF(OR(H46="",I46=""),"Conferir encerramento","Concluída"),IF(H46&lt;&gt;"","Conferir situação",IF(G46&lt;TODAY(),"Vencida",IF(G46=TODAY(),"Retirar hoje",IF(G46&gt;INT(C46)+Premissas!$B$3,"Conferir prazo","No prazo")))))))),IF(COUNTA(A46:J46)=0,"","Conferir dados"))</f>
        <v/>
      </c>
    </row>
    <row r="47" ht="23" customHeight="1">
      <c r="A47" s="6" t="n"/>
      <c r="B47" s="6" t="n"/>
      <c r="C47" s="18" t="n"/>
      <c r="D47" s="19" t="n"/>
      <c r="E47" s="6" t="n"/>
      <c r="F47" s="6" t="n"/>
      <c r="G47" s="30" t="n"/>
      <c r="H47" s="18" t="n"/>
      <c r="I47" s="6" t="n"/>
      <c r="J47" s="21" t="n"/>
      <c r="K47" s="22">
        <f>IFERROR(IF(COUNTA(A47:J47)=0,"",IF(OR(A47="",B47="",C47="",D47="",E47="",F47="",G47=""),"Conferir cadastro",IF(OR(C47&gt;NOW(),G47&lt;INT(C47),AND(H47&lt;&gt;"",H47&lt;C47)),"Conferir datas",IF(OR(F47="Retirada",F47="Devolvida"),IF(OR(H47="",I47=""),"Conferir encerramento","Concluída"),IF(H47&lt;&gt;"","Conferir situação",IF(G47&lt;TODAY(),"Vencida",IF(G47=TODAY(),"Retirar hoje",IF(G47&gt;INT(C47)+Premissas!$B$3,"Conferir prazo","No prazo")))))))),IF(COUNTA(A47:J47)=0,"","Conferir dados"))</f>
        <v/>
      </c>
    </row>
    <row r="48" ht="23" customHeight="1">
      <c r="A48" s="4" t="n"/>
      <c r="B48" s="4" t="n"/>
      <c r="C48" s="13" t="n"/>
      <c r="D48" s="14" t="n"/>
      <c r="E48" s="4" t="n"/>
      <c r="F48" s="4" t="n"/>
      <c r="G48" s="29" t="n"/>
      <c r="H48" s="13" t="n"/>
      <c r="I48" s="4" t="n"/>
      <c r="J48" s="16" t="n"/>
      <c r="K48" s="17">
        <f>IFERROR(IF(COUNTA(A48:J48)=0,"",IF(OR(A48="",B48="",C48="",D48="",E48="",F48="",G48=""),"Conferir cadastro",IF(OR(C48&gt;NOW(),G48&lt;INT(C48),AND(H48&lt;&gt;"",H48&lt;C48)),"Conferir datas",IF(OR(F48="Retirada",F48="Devolvida"),IF(OR(H48="",I48=""),"Conferir encerramento","Concluída"),IF(H48&lt;&gt;"","Conferir situação",IF(G48&lt;TODAY(),"Vencida",IF(G48=TODAY(),"Retirar hoje",IF(G48&gt;INT(C48)+Premissas!$B$3,"Conferir prazo","No prazo")))))))),IF(COUNTA(A48:J48)=0,"","Conferir dados"))</f>
        <v/>
      </c>
    </row>
    <row r="49" ht="23" customHeight="1">
      <c r="A49" s="6" t="n"/>
      <c r="B49" s="6" t="n"/>
      <c r="C49" s="18" t="n"/>
      <c r="D49" s="19" t="n"/>
      <c r="E49" s="6" t="n"/>
      <c r="F49" s="6" t="n"/>
      <c r="G49" s="30" t="n"/>
      <c r="H49" s="18" t="n"/>
      <c r="I49" s="6" t="n"/>
      <c r="J49" s="21" t="n"/>
      <c r="K49" s="22">
        <f>IFERROR(IF(COUNTA(A49:J49)=0,"",IF(OR(A49="",B49="",C49="",D49="",E49="",F49="",G49=""),"Conferir cadastro",IF(OR(C49&gt;NOW(),G49&lt;INT(C49),AND(H49&lt;&gt;"",H49&lt;C49)),"Conferir datas",IF(OR(F49="Retirada",F49="Devolvida"),IF(OR(H49="",I49=""),"Conferir encerramento","Concluída"),IF(H49&lt;&gt;"","Conferir situação",IF(G49&lt;TODAY(),"Vencida",IF(G49=TODAY(),"Retirar hoje",IF(G49&gt;INT(C49)+Premissas!$B$3,"Conferir prazo","No prazo")))))))),IF(COUNTA(A49:J49)=0,"","Conferir dados"))</f>
        <v/>
      </c>
    </row>
    <row r="50" ht="23" customHeight="1">
      <c r="A50" s="4" t="n"/>
      <c r="B50" s="4" t="n"/>
      <c r="C50" s="13" t="n"/>
      <c r="D50" s="14" t="n"/>
      <c r="E50" s="4" t="n"/>
      <c r="F50" s="4" t="n"/>
      <c r="G50" s="29" t="n"/>
      <c r="H50" s="13" t="n"/>
      <c r="I50" s="4" t="n"/>
      <c r="J50" s="16" t="n"/>
      <c r="K50" s="17">
        <f>IFERROR(IF(COUNTA(A50:J50)=0,"",IF(OR(A50="",B50="",C50="",D50="",E50="",F50="",G50=""),"Conferir cadastro",IF(OR(C50&gt;NOW(),G50&lt;INT(C50),AND(H50&lt;&gt;"",H50&lt;C50)),"Conferir datas",IF(OR(F50="Retirada",F50="Devolvida"),IF(OR(H50="",I50=""),"Conferir encerramento","Concluída"),IF(H50&lt;&gt;"","Conferir situação",IF(G50&lt;TODAY(),"Vencida",IF(G50=TODAY(),"Retirar hoje",IF(G50&gt;INT(C50)+Premissas!$B$3,"Conferir prazo","No prazo")))))))),IF(COUNTA(A50:J50)=0,"","Conferir dados"))</f>
        <v/>
      </c>
    </row>
    <row r="51" ht="23" customHeight="1">
      <c r="A51" s="6" t="n"/>
      <c r="B51" s="6" t="n"/>
      <c r="C51" s="18" t="n"/>
      <c r="D51" s="19" t="n"/>
      <c r="E51" s="6" t="n"/>
      <c r="F51" s="6" t="n"/>
      <c r="G51" s="30" t="n"/>
      <c r="H51" s="18" t="n"/>
      <c r="I51" s="6" t="n"/>
      <c r="J51" s="21" t="n"/>
      <c r="K51" s="22">
        <f>IFERROR(IF(COUNTA(A51:J51)=0,"",IF(OR(A51="",B51="",C51="",D51="",E51="",F51="",G51=""),"Conferir cadastro",IF(OR(C51&gt;NOW(),G51&lt;INT(C51),AND(H51&lt;&gt;"",H51&lt;C51)),"Conferir datas",IF(OR(F51="Retirada",F51="Devolvida"),IF(OR(H51="",I51=""),"Conferir encerramento","Concluída"),IF(H51&lt;&gt;"","Conferir situação",IF(G51&lt;TODAY(),"Vencida",IF(G51=TODAY(),"Retirar hoje",IF(G51&gt;INT(C51)+Premissas!$B$3,"Conferir prazo","No prazo")))))))),IF(COUNTA(A51:J51)=0,"","Conferir dados"))</f>
        <v/>
      </c>
    </row>
    <row r="52" ht="23" customHeight="1">
      <c r="A52" s="4" t="n"/>
      <c r="B52" s="4" t="n"/>
      <c r="C52" s="13" t="n"/>
      <c r="D52" s="14" t="n"/>
      <c r="E52" s="4" t="n"/>
      <c r="F52" s="4" t="n"/>
      <c r="G52" s="29" t="n"/>
      <c r="H52" s="13" t="n"/>
      <c r="I52" s="4" t="n"/>
      <c r="J52" s="16" t="n"/>
      <c r="K52" s="17">
        <f>IFERROR(IF(COUNTA(A52:J52)=0,"",IF(OR(A52="",B52="",C52="",D52="",E52="",F52="",G52=""),"Conferir cadastro",IF(OR(C52&gt;NOW(),G52&lt;INT(C52),AND(H52&lt;&gt;"",H52&lt;C52)),"Conferir datas",IF(OR(F52="Retirada",F52="Devolvida"),IF(OR(H52="",I52=""),"Conferir encerramento","Concluída"),IF(H52&lt;&gt;"","Conferir situação",IF(G52&lt;TODAY(),"Vencida",IF(G52=TODAY(),"Retirar hoje",IF(G52&gt;INT(C52)+Premissas!$B$3,"Conferir prazo","No prazo")))))))),IF(COUNTA(A52:J52)=0,"","Conferir dados"))</f>
        <v/>
      </c>
    </row>
    <row r="53" ht="23" customHeight="1">
      <c r="A53" s="6" t="n"/>
      <c r="B53" s="6" t="n"/>
      <c r="C53" s="18" t="n"/>
      <c r="D53" s="19" t="n"/>
      <c r="E53" s="6" t="n"/>
      <c r="F53" s="6" t="n"/>
      <c r="G53" s="30" t="n"/>
      <c r="H53" s="18" t="n"/>
      <c r="I53" s="6" t="n"/>
      <c r="J53" s="21" t="n"/>
      <c r="K53" s="22">
        <f>IFERROR(IF(COUNTA(A53:J53)=0,"",IF(OR(A53="",B53="",C53="",D53="",E53="",F53="",G53=""),"Conferir cadastro",IF(OR(C53&gt;NOW(),G53&lt;INT(C53),AND(H53&lt;&gt;"",H53&lt;C53)),"Conferir datas",IF(OR(F53="Retirada",F53="Devolvida"),IF(OR(H53="",I53=""),"Conferir encerramento","Concluída"),IF(H53&lt;&gt;"","Conferir situação",IF(G53&lt;TODAY(),"Vencida",IF(G53=TODAY(),"Retirar hoje",IF(G53&gt;INT(C53)+Premissas!$B$3,"Conferir prazo","No prazo")))))))),IF(COUNTA(A53:J53)=0,"","Conferir dados"))</f>
        <v/>
      </c>
    </row>
    <row r="54" ht="23" customHeight="1">
      <c r="A54" s="4" t="n"/>
      <c r="B54" s="4" t="n"/>
      <c r="C54" s="13" t="n"/>
      <c r="D54" s="14" t="n"/>
      <c r="E54" s="4" t="n"/>
      <c r="F54" s="4" t="n"/>
      <c r="G54" s="29" t="n"/>
      <c r="H54" s="13" t="n"/>
      <c r="I54" s="4" t="n"/>
      <c r="J54" s="16" t="n"/>
      <c r="K54" s="17">
        <f>IFERROR(IF(COUNTA(A54:J54)=0,"",IF(OR(A54="",B54="",C54="",D54="",E54="",F54="",G54=""),"Conferir cadastro",IF(OR(C54&gt;NOW(),G54&lt;INT(C54),AND(H54&lt;&gt;"",H54&lt;C54)),"Conferir datas",IF(OR(F54="Retirada",F54="Devolvida"),IF(OR(H54="",I54=""),"Conferir encerramento","Concluída"),IF(H54&lt;&gt;"","Conferir situação",IF(G54&lt;TODAY(),"Vencida",IF(G54=TODAY(),"Retirar hoje",IF(G54&gt;INT(C54)+Premissas!$B$3,"Conferir prazo","No prazo")))))))),IF(COUNTA(A54:J54)=0,"","Conferir dados"))</f>
        <v/>
      </c>
    </row>
    <row r="55" ht="23" customHeight="1">
      <c r="A55" s="6" t="n"/>
      <c r="B55" s="6" t="n"/>
      <c r="C55" s="18" t="n"/>
      <c r="D55" s="19" t="n"/>
      <c r="E55" s="6" t="n"/>
      <c r="F55" s="6" t="n"/>
      <c r="G55" s="30" t="n"/>
      <c r="H55" s="18" t="n"/>
      <c r="I55" s="6" t="n"/>
      <c r="J55" s="21" t="n"/>
      <c r="K55" s="22">
        <f>IFERROR(IF(COUNTA(A55:J55)=0,"",IF(OR(A55="",B55="",C55="",D55="",E55="",F55="",G55=""),"Conferir cadastro",IF(OR(C55&gt;NOW(),G55&lt;INT(C55),AND(H55&lt;&gt;"",H55&lt;C55)),"Conferir datas",IF(OR(F55="Retirada",F55="Devolvida"),IF(OR(H55="",I55=""),"Conferir encerramento","Concluída"),IF(H55&lt;&gt;"","Conferir situação",IF(G55&lt;TODAY(),"Vencida",IF(G55=TODAY(),"Retirar hoje",IF(G55&gt;INT(C55)+Premissas!$B$3,"Conferir prazo","No prazo")))))))),IF(COUNTA(A55:J55)=0,"","Conferir dados"))</f>
        <v/>
      </c>
    </row>
    <row r="56" ht="23" customHeight="1">
      <c r="A56" s="4" t="n"/>
      <c r="B56" s="4" t="n"/>
      <c r="C56" s="13" t="n"/>
      <c r="D56" s="14" t="n"/>
      <c r="E56" s="4" t="n"/>
      <c r="F56" s="4" t="n"/>
      <c r="G56" s="29" t="n"/>
      <c r="H56" s="13" t="n"/>
      <c r="I56" s="4" t="n"/>
      <c r="J56" s="16" t="n"/>
      <c r="K56" s="17">
        <f>IFERROR(IF(COUNTA(A56:J56)=0,"",IF(OR(A56="",B56="",C56="",D56="",E56="",F56="",G56=""),"Conferir cadastro",IF(OR(C56&gt;NOW(),G56&lt;INT(C56),AND(H56&lt;&gt;"",H56&lt;C56)),"Conferir datas",IF(OR(F56="Retirada",F56="Devolvida"),IF(OR(H56="",I56=""),"Conferir encerramento","Concluída"),IF(H56&lt;&gt;"","Conferir situação",IF(G56&lt;TODAY(),"Vencida",IF(G56=TODAY(),"Retirar hoje",IF(G56&gt;INT(C56)+Premissas!$B$3,"Conferir prazo","No prazo")))))))),IF(COUNTA(A56:J56)=0,"","Conferir dados"))</f>
        <v/>
      </c>
    </row>
    <row r="57" ht="23" customHeight="1">
      <c r="A57" s="6" t="n"/>
      <c r="B57" s="6" t="n"/>
      <c r="C57" s="18" t="n"/>
      <c r="D57" s="19" t="n"/>
      <c r="E57" s="6" t="n"/>
      <c r="F57" s="6" t="n"/>
      <c r="G57" s="30" t="n"/>
      <c r="H57" s="18" t="n"/>
      <c r="I57" s="6" t="n"/>
      <c r="J57" s="21" t="n"/>
      <c r="K57" s="22">
        <f>IFERROR(IF(COUNTA(A57:J57)=0,"",IF(OR(A57="",B57="",C57="",D57="",E57="",F57="",G57=""),"Conferir cadastro",IF(OR(C57&gt;NOW(),G57&lt;INT(C57),AND(H57&lt;&gt;"",H57&lt;C57)),"Conferir datas",IF(OR(F57="Retirada",F57="Devolvida"),IF(OR(H57="",I57=""),"Conferir encerramento","Concluída"),IF(H57&lt;&gt;"","Conferir situação",IF(G57&lt;TODAY(),"Vencida",IF(G57=TODAY(),"Retirar hoje",IF(G57&gt;INT(C57)+Premissas!$B$3,"Conferir prazo","No prazo")))))))),IF(COUNTA(A57:J57)=0,"","Conferir dados"))</f>
        <v/>
      </c>
    </row>
    <row r="58" ht="23" customHeight="1">
      <c r="A58" s="4" t="n"/>
      <c r="B58" s="4" t="n"/>
      <c r="C58" s="13" t="n"/>
      <c r="D58" s="14" t="n"/>
      <c r="E58" s="4" t="n"/>
      <c r="F58" s="4" t="n"/>
      <c r="G58" s="29" t="n"/>
      <c r="H58" s="13" t="n"/>
      <c r="I58" s="4" t="n"/>
      <c r="J58" s="16" t="n"/>
      <c r="K58" s="17">
        <f>IFERROR(IF(COUNTA(A58:J58)=0,"",IF(OR(A58="",B58="",C58="",D58="",E58="",F58="",G58=""),"Conferir cadastro",IF(OR(C58&gt;NOW(),G58&lt;INT(C58),AND(H58&lt;&gt;"",H58&lt;C58)),"Conferir datas",IF(OR(F58="Retirada",F58="Devolvida"),IF(OR(H58="",I58=""),"Conferir encerramento","Concluída"),IF(H58&lt;&gt;"","Conferir situação",IF(G58&lt;TODAY(),"Vencida",IF(G58=TODAY(),"Retirar hoje",IF(G58&gt;INT(C58)+Premissas!$B$3,"Conferir prazo","No prazo")))))))),IF(COUNTA(A58:J58)=0,"","Conferir dados"))</f>
        <v/>
      </c>
    </row>
    <row r="59" ht="23" customHeight="1">
      <c r="A59" s="6" t="n"/>
      <c r="B59" s="6" t="n"/>
      <c r="C59" s="18" t="n"/>
      <c r="D59" s="19" t="n"/>
      <c r="E59" s="6" t="n"/>
      <c r="F59" s="6" t="n"/>
      <c r="G59" s="30" t="n"/>
      <c r="H59" s="18" t="n"/>
      <c r="I59" s="6" t="n"/>
      <c r="J59" s="21" t="n"/>
      <c r="K59" s="22">
        <f>IFERROR(IF(COUNTA(A59:J59)=0,"",IF(OR(A59="",B59="",C59="",D59="",E59="",F59="",G59=""),"Conferir cadastro",IF(OR(C59&gt;NOW(),G59&lt;INT(C59),AND(H59&lt;&gt;"",H59&lt;C59)),"Conferir datas",IF(OR(F59="Retirada",F59="Devolvida"),IF(OR(H59="",I59=""),"Conferir encerramento","Concluída"),IF(H59&lt;&gt;"","Conferir situação",IF(G59&lt;TODAY(),"Vencida",IF(G59=TODAY(),"Retirar hoje",IF(G59&gt;INT(C59)+Premissas!$B$3,"Conferir prazo","No prazo")))))))),IF(COUNTA(A59:J59)=0,"","Conferir dados"))</f>
        <v/>
      </c>
    </row>
    <row r="60" ht="23" customHeight="1">
      <c r="A60" s="4" t="n"/>
      <c r="B60" s="4" t="n"/>
      <c r="C60" s="13" t="n"/>
      <c r="D60" s="14" t="n"/>
      <c r="E60" s="4" t="n"/>
      <c r="F60" s="4" t="n"/>
      <c r="G60" s="29" t="n"/>
      <c r="H60" s="13" t="n"/>
      <c r="I60" s="4" t="n"/>
      <c r="J60" s="16" t="n"/>
      <c r="K60" s="17">
        <f>IFERROR(IF(COUNTA(A60:J60)=0,"",IF(OR(A60="",B60="",C60="",D60="",E60="",F60="",G60=""),"Conferir cadastro",IF(OR(C60&gt;NOW(),G60&lt;INT(C60),AND(H60&lt;&gt;"",H60&lt;C60)),"Conferir datas",IF(OR(F60="Retirada",F60="Devolvida"),IF(OR(H60="",I60=""),"Conferir encerramento","Concluída"),IF(H60&lt;&gt;"","Conferir situação",IF(G60&lt;TODAY(),"Vencida",IF(G60=TODAY(),"Retirar hoje",IF(G60&gt;INT(C60)+Premissas!$B$3,"Conferir prazo","No prazo")))))))),IF(COUNTA(A60:J60)=0,"","Conferir dados"))</f>
        <v/>
      </c>
    </row>
    <row r="61" ht="23" customHeight="1">
      <c r="A61" s="6" t="n"/>
      <c r="B61" s="6" t="n"/>
      <c r="C61" s="18" t="n"/>
      <c r="D61" s="19" t="n"/>
      <c r="E61" s="6" t="n"/>
      <c r="F61" s="6" t="n"/>
      <c r="G61" s="30" t="n"/>
      <c r="H61" s="18" t="n"/>
      <c r="I61" s="6" t="n"/>
      <c r="J61" s="21" t="n"/>
      <c r="K61" s="22">
        <f>IFERROR(IF(COUNTA(A61:J61)=0,"",IF(OR(A61="",B61="",C61="",D61="",E61="",F61="",G61=""),"Conferir cadastro",IF(OR(C61&gt;NOW(),G61&lt;INT(C61),AND(H61&lt;&gt;"",H61&lt;C61)),"Conferir datas",IF(OR(F61="Retirada",F61="Devolvida"),IF(OR(H61="",I61=""),"Conferir encerramento","Concluída"),IF(H61&lt;&gt;"","Conferir situação",IF(G61&lt;TODAY(),"Vencida",IF(G61=TODAY(),"Retirar hoje",IF(G61&gt;INT(C61)+Premissas!$B$3,"Conferir prazo","No prazo")))))))),IF(COUNTA(A61:J61)=0,"","Conferir dados"))</f>
        <v/>
      </c>
    </row>
    <row r="62" ht="23" customHeight="1">
      <c r="A62" s="4" t="n"/>
      <c r="B62" s="4" t="n"/>
      <c r="C62" s="13" t="n"/>
      <c r="D62" s="14" t="n"/>
      <c r="E62" s="4" t="n"/>
      <c r="F62" s="4" t="n"/>
      <c r="G62" s="29" t="n"/>
      <c r="H62" s="13" t="n"/>
      <c r="I62" s="4" t="n"/>
      <c r="J62" s="16" t="n"/>
      <c r="K62" s="17">
        <f>IFERROR(IF(COUNTA(A62:J62)=0,"",IF(OR(A62="",B62="",C62="",D62="",E62="",F62="",G62=""),"Conferir cadastro",IF(OR(C62&gt;NOW(),G62&lt;INT(C62),AND(H62&lt;&gt;"",H62&lt;C62)),"Conferir datas",IF(OR(F62="Retirada",F62="Devolvida"),IF(OR(H62="",I62=""),"Conferir encerramento","Concluída"),IF(H62&lt;&gt;"","Conferir situação",IF(G62&lt;TODAY(),"Vencida",IF(G62=TODAY(),"Retirar hoje",IF(G62&gt;INT(C62)+Premissas!$B$3,"Conferir prazo","No prazo")))))))),IF(COUNTA(A62:J62)=0,"","Conferir dados"))</f>
        <v/>
      </c>
    </row>
    <row r="63" ht="23" customHeight="1">
      <c r="A63" s="6" t="n"/>
      <c r="B63" s="6" t="n"/>
      <c r="C63" s="18" t="n"/>
      <c r="D63" s="19" t="n"/>
      <c r="E63" s="6" t="n"/>
      <c r="F63" s="6" t="n"/>
      <c r="G63" s="30" t="n"/>
      <c r="H63" s="18" t="n"/>
      <c r="I63" s="6" t="n"/>
      <c r="J63" s="21" t="n"/>
      <c r="K63" s="22">
        <f>IFERROR(IF(COUNTA(A63:J63)=0,"",IF(OR(A63="",B63="",C63="",D63="",E63="",F63="",G63=""),"Conferir cadastro",IF(OR(C63&gt;NOW(),G63&lt;INT(C63),AND(H63&lt;&gt;"",H63&lt;C63)),"Conferir datas",IF(OR(F63="Retirada",F63="Devolvida"),IF(OR(H63="",I63=""),"Conferir encerramento","Concluída"),IF(H63&lt;&gt;"","Conferir situação",IF(G63&lt;TODAY(),"Vencida",IF(G63=TODAY(),"Retirar hoje",IF(G63&gt;INT(C63)+Premissas!$B$3,"Conferir prazo","No prazo")))))))),IF(COUNTA(A63:J63)=0,"","Conferir dados"))</f>
        <v/>
      </c>
    </row>
    <row r="64" ht="23" customHeight="1">
      <c r="A64" s="4" t="n"/>
      <c r="B64" s="4" t="n"/>
      <c r="C64" s="13" t="n"/>
      <c r="D64" s="14" t="n"/>
      <c r="E64" s="4" t="n"/>
      <c r="F64" s="4" t="n"/>
      <c r="G64" s="29" t="n"/>
      <c r="H64" s="13" t="n"/>
      <c r="I64" s="4" t="n"/>
      <c r="J64" s="16" t="n"/>
      <c r="K64" s="17">
        <f>IFERROR(IF(COUNTA(A64:J64)=0,"",IF(OR(A64="",B64="",C64="",D64="",E64="",F64="",G64=""),"Conferir cadastro",IF(OR(C64&gt;NOW(),G64&lt;INT(C64),AND(H64&lt;&gt;"",H64&lt;C64)),"Conferir datas",IF(OR(F64="Retirada",F64="Devolvida"),IF(OR(H64="",I64=""),"Conferir encerramento","Concluída"),IF(H64&lt;&gt;"","Conferir situação",IF(G64&lt;TODAY(),"Vencida",IF(G64=TODAY(),"Retirar hoje",IF(G64&gt;INT(C64)+Premissas!$B$3,"Conferir prazo","No prazo")))))))),IF(COUNTA(A64:J64)=0,"","Conferir dados"))</f>
        <v/>
      </c>
    </row>
    <row r="65" ht="23" customHeight="1">
      <c r="A65" s="6" t="n"/>
      <c r="B65" s="6" t="n"/>
      <c r="C65" s="18" t="n"/>
      <c r="D65" s="19" t="n"/>
      <c r="E65" s="6" t="n"/>
      <c r="F65" s="6" t="n"/>
      <c r="G65" s="30" t="n"/>
      <c r="H65" s="18" t="n"/>
      <c r="I65" s="6" t="n"/>
      <c r="J65" s="21" t="n"/>
      <c r="K65" s="22">
        <f>IFERROR(IF(COUNTA(A65:J65)=0,"",IF(OR(A65="",B65="",C65="",D65="",E65="",F65="",G65=""),"Conferir cadastro",IF(OR(C65&gt;NOW(),G65&lt;INT(C65),AND(H65&lt;&gt;"",H65&lt;C65)),"Conferir datas",IF(OR(F65="Retirada",F65="Devolvida"),IF(OR(H65="",I65=""),"Conferir encerramento","Concluída"),IF(H65&lt;&gt;"","Conferir situação",IF(G65&lt;TODAY(),"Vencida",IF(G65=TODAY(),"Retirar hoje",IF(G65&gt;INT(C65)+Premissas!$B$3,"Conferir prazo","No prazo")))))))),IF(COUNTA(A65:J65)=0,"","Conferir dados"))</f>
        <v/>
      </c>
    </row>
    <row r="66" ht="23" customHeight="1">
      <c r="A66" s="4" t="n"/>
      <c r="B66" s="4" t="n"/>
      <c r="C66" s="13" t="n"/>
      <c r="D66" s="14" t="n"/>
      <c r="E66" s="4" t="n"/>
      <c r="F66" s="4" t="n"/>
      <c r="G66" s="29" t="n"/>
      <c r="H66" s="13" t="n"/>
      <c r="I66" s="4" t="n"/>
      <c r="J66" s="16" t="n"/>
      <c r="K66" s="17">
        <f>IFERROR(IF(COUNTA(A66:J66)=0,"",IF(OR(A66="",B66="",C66="",D66="",E66="",F66="",G66=""),"Conferir cadastro",IF(OR(C66&gt;NOW(),G66&lt;INT(C66),AND(H66&lt;&gt;"",H66&lt;C66)),"Conferir datas",IF(OR(F66="Retirada",F66="Devolvida"),IF(OR(H66="",I66=""),"Conferir encerramento","Concluída"),IF(H66&lt;&gt;"","Conferir situação",IF(G66&lt;TODAY(),"Vencida",IF(G66=TODAY(),"Retirar hoje",IF(G66&gt;INT(C66)+Premissas!$B$3,"Conferir prazo","No prazo")))))))),IF(COUNTA(A66:J66)=0,"","Conferir dados"))</f>
        <v/>
      </c>
    </row>
    <row r="67" ht="23" customHeight="1">
      <c r="A67" s="6" t="n"/>
      <c r="B67" s="6" t="n"/>
      <c r="C67" s="18" t="n"/>
      <c r="D67" s="19" t="n"/>
      <c r="E67" s="6" t="n"/>
      <c r="F67" s="6" t="n"/>
      <c r="G67" s="30" t="n"/>
      <c r="H67" s="18" t="n"/>
      <c r="I67" s="6" t="n"/>
      <c r="J67" s="21" t="n"/>
      <c r="K67" s="22">
        <f>IFERROR(IF(COUNTA(A67:J67)=0,"",IF(OR(A67="",B67="",C67="",D67="",E67="",F67="",G67=""),"Conferir cadastro",IF(OR(C67&gt;NOW(),G67&lt;INT(C67),AND(H67&lt;&gt;"",H67&lt;C67)),"Conferir datas",IF(OR(F67="Retirada",F67="Devolvida"),IF(OR(H67="",I67=""),"Conferir encerramento","Concluída"),IF(H67&lt;&gt;"","Conferir situação",IF(G67&lt;TODAY(),"Vencida",IF(G67=TODAY(),"Retirar hoje",IF(G67&gt;INT(C67)+Premissas!$B$3,"Conferir prazo","No prazo")))))))),IF(COUNTA(A67:J67)=0,"","Conferir dados"))</f>
        <v/>
      </c>
    </row>
    <row r="68" ht="23" customHeight="1">
      <c r="A68" s="4" t="n"/>
      <c r="B68" s="4" t="n"/>
      <c r="C68" s="13" t="n"/>
      <c r="D68" s="14" t="n"/>
      <c r="E68" s="4" t="n"/>
      <c r="F68" s="4" t="n"/>
      <c r="G68" s="29" t="n"/>
      <c r="H68" s="13" t="n"/>
      <c r="I68" s="4" t="n"/>
      <c r="J68" s="16" t="n"/>
      <c r="K68" s="17">
        <f>IFERROR(IF(COUNTA(A68:J68)=0,"",IF(OR(A68="",B68="",C68="",D68="",E68="",F68="",G68=""),"Conferir cadastro",IF(OR(C68&gt;NOW(),G68&lt;INT(C68),AND(H68&lt;&gt;"",H68&lt;C68)),"Conferir datas",IF(OR(F68="Retirada",F68="Devolvida"),IF(OR(H68="",I68=""),"Conferir encerramento","Concluída"),IF(H68&lt;&gt;"","Conferir situação",IF(G68&lt;TODAY(),"Vencida",IF(G68=TODAY(),"Retirar hoje",IF(G68&gt;INT(C68)+Premissas!$B$3,"Conferir prazo","No prazo")))))))),IF(COUNTA(A68:J68)=0,"","Conferir dados"))</f>
        <v/>
      </c>
    </row>
    <row r="69" ht="23" customHeight="1">
      <c r="A69" s="6" t="n"/>
      <c r="B69" s="6" t="n"/>
      <c r="C69" s="18" t="n"/>
      <c r="D69" s="19" t="n"/>
      <c r="E69" s="6" t="n"/>
      <c r="F69" s="6" t="n"/>
      <c r="G69" s="30" t="n"/>
      <c r="H69" s="18" t="n"/>
      <c r="I69" s="6" t="n"/>
      <c r="J69" s="21" t="n"/>
      <c r="K69" s="22">
        <f>IFERROR(IF(COUNTA(A69:J69)=0,"",IF(OR(A69="",B69="",C69="",D69="",E69="",F69="",G69=""),"Conferir cadastro",IF(OR(C69&gt;NOW(),G69&lt;INT(C69),AND(H69&lt;&gt;"",H69&lt;C69)),"Conferir datas",IF(OR(F69="Retirada",F69="Devolvida"),IF(OR(H69="",I69=""),"Conferir encerramento","Concluída"),IF(H69&lt;&gt;"","Conferir situação",IF(G69&lt;TODAY(),"Vencida",IF(G69=TODAY(),"Retirar hoje",IF(G69&gt;INT(C69)+Premissas!$B$3,"Conferir prazo","No prazo")))))))),IF(COUNTA(A69:J69)=0,"","Conferir dados"))</f>
        <v/>
      </c>
    </row>
    <row r="70" ht="23" customHeight="1">
      <c r="A70" s="4" t="n"/>
      <c r="B70" s="4" t="n"/>
      <c r="C70" s="13" t="n"/>
      <c r="D70" s="14" t="n"/>
      <c r="E70" s="4" t="n"/>
      <c r="F70" s="4" t="n"/>
      <c r="G70" s="29" t="n"/>
      <c r="H70" s="13" t="n"/>
      <c r="I70" s="4" t="n"/>
      <c r="J70" s="16" t="n"/>
      <c r="K70" s="17">
        <f>IFERROR(IF(COUNTA(A70:J70)=0,"",IF(OR(A70="",B70="",C70="",D70="",E70="",F70="",G70=""),"Conferir cadastro",IF(OR(C70&gt;NOW(),G70&lt;INT(C70),AND(H70&lt;&gt;"",H70&lt;C70)),"Conferir datas",IF(OR(F70="Retirada",F70="Devolvida"),IF(OR(H70="",I70=""),"Conferir encerramento","Concluída"),IF(H70&lt;&gt;"","Conferir situação",IF(G70&lt;TODAY(),"Vencida",IF(G70=TODAY(),"Retirar hoje",IF(G70&gt;INT(C70)+Premissas!$B$3,"Conferir prazo","No prazo")))))))),IF(COUNTA(A70:J70)=0,"","Conferir dados"))</f>
        <v/>
      </c>
    </row>
    <row r="71" ht="23" customHeight="1">
      <c r="A71" s="6" t="n"/>
      <c r="B71" s="6" t="n"/>
      <c r="C71" s="18" t="n"/>
      <c r="D71" s="19" t="n"/>
      <c r="E71" s="6" t="n"/>
      <c r="F71" s="6" t="n"/>
      <c r="G71" s="30" t="n"/>
      <c r="H71" s="18" t="n"/>
      <c r="I71" s="6" t="n"/>
      <c r="J71" s="21" t="n"/>
      <c r="K71" s="22">
        <f>IFERROR(IF(COUNTA(A71:J71)=0,"",IF(OR(A71="",B71="",C71="",D71="",E71="",F71="",G71=""),"Conferir cadastro",IF(OR(C71&gt;NOW(),G71&lt;INT(C71),AND(H71&lt;&gt;"",H71&lt;C71)),"Conferir datas",IF(OR(F71="Retirada",F71="Devolvida"),IF(OR(H71="",I71=""),"Conferir encerramento","Concluída"),IF(H71&lt;&gt;"","Conferir situação",IF(G71&lt;TODAY(),"Vencida",IF(G71=TODAY(),"Retirar hoje",IF(G71&gt;INT(C71)+Premissas!$B$3,"Conferir prazo","No prazo")))))))),IF(COUNTA(A71:J71)=0,"","Conferir dados"))</f>
        <v/>
      </c>
    </row>
    <row r="72" ht="23" customHeight="1">
      <c r="A72" s="4" t="n"/>
      <c r="B72" s="4" t="n"/>
      <c r="C72" s="13" t="n"/>
      <c r="D72" s="14" t="n"/>
      <c r="E72" s="4" t="n"/>
      <c r="F72" s="4" t="n"/>
      <c r="G72" s="29" t="n"/>
      <c r="H72" s="13" t="n"/>
      <c r="I72" s="4" t="n"/>
      <c r="J72" s="16" t="n"/>
      <c r="K72" s="17">
        <f>IFERROR(IF(COUNTA(A72:J72)=0,"",IF(OR(A72="",B72="",C72="",D72="",E72="",F72="",G72=""),"Conferir cadastro",IF(OR(C72&gt;NOW(),G72&lt;INT(C72),AND(H72&lt;&gt;"",H72&lt;C72)),"Conferir datas",IF(OR(F72="Retirada",F72="Devolvida"),IF(OR(H72="",I72=""),"Conferir encerramento","Concluída"),IF(H72&lt;&gt;"","Conferir situação",IF(G72&lt;TODAY(),"Vencida",IF(G72=TODAY(),"Retirar hoje",IF(G72&gt;INT(C72)+Premissas!$B$3,"Conferir prazo","No prazo")))))))),IF(COUNTA(A72:J72)=0,"","Conferir dados"))</f>
        <v/>
      </c>
    </row>
    <row r="73" ht="23" customHeight="1">
      <c r="A73" s="6" t="n"/>
      <c r="B73" s="6" t="n"/>
      <c r="C73" s="18" t="n"/>
      <c r="D73" s="19" t="n"/>
      <c r="E73" s="6" t="n"/>
      <c r="F73" s="6" t="n"/>
      <c r="G73" s="30" t="n"/>
      <c r="H73" s="18" t="n"/>
      <c r="I73" s="6" t="n"/>
      <c r="J73" s="21" t="n"/>
      <c r="K73" s="22">
        <f>IFERROR(IF(COUNTA(A73:J73)=0,"",IF(OR(A73="",B73="",C73="",D73="",E73="",F73="",G73=""),"Conferir cadastro",IF(OR(C73&gt;NOW(),G73&lt;INT(C73),AND(H73&lt;&gt;"",H73&lt;C73)),"Conferir datas",IF(OR(F73="Retirada",F73="Devolvida"),IF(OR(H73="",I73=""),"Conferir encerramento","Concluída"),IF(H73&lt;&gt;"","Conferir situação",IF(G73&lt;TODAY(),"Vencida",IF(G73=TODAY(),"Retirar hoje",IF(G73&gt;INT(C73)+Premissas!$B$3,"Conferir prazo","No prazo")))))))),IF(COUNTA(A73:J73)=0,"","Conferir dados"))</f>
        <v/>
      </c>
    </row>
    <row r="74" ht="23" customHeight="1">
      <c r="A74" s="4" t="n"/>
      <c r="B74" s="4" t="n"/>
      <c r="C74" s="13" t="n"/>
      <c r="D74" s="14" t="n"/>
      <c r="E74" s="4" t="n"/>
      <c r="F74" s="4" t="n"/>
      <c r="G74" s="29" t="n"/>
      <c r="H74" s="13" t="n"/>
      <c r="I74" s="4" t="n"/>
      <c r="J74" s="16" t="n"/>
      <c r="K74" s="17">
        <f>IFERROR(IF(COUNTA(A74:J74)=0,"",IF(OR(A74="",B74="",C74="",D74="",E74="",F74="",G74=""),"Conferir cadastro",IF(OR(C74&gt;NOW(),G74&lt;INT(C74),AND(H74&lt;&gt;"",H74&lt;C74)),"Conferir datas",IF(OR(F74="Retirada",F74="Devolvida"),IF(OR(H74="",I74=""),"Conferir encerramento","Concluída"),IF(H74&lt;&gt;"","Conferir situação",IF(G74&lt;TODAY(),"Vencida",IF(G74=TODAY(),"Retirar hoje",IF(G74&gt;INT(C74)+Premissas!$B$3,"Conferir prazo","No prazo")))))))),IF(COUNTA(A74:J74)=0,"","Conferir dados"))</f>
        <v/>
      </c>
    </row>
    <row r="75" ht="23" customHeight="1">
      <c r="A75" s="6" t="n"/>
      <c r="B75" s="6" t="n"/>
      <c r="C75" s="18" t="n"/>
      <c r="D75" s="19" t="n"/>
      <c r="E75" s="6" t="n"/>
      <c r="F75" s="6" t="n"/>
      <c r="G75" s="30" t="n"/>
      <c r="H75" s="18" t="n"/>
      <c r="I75" s="6" t="n"/>
      <c r="J75" s="21" t="n"/>
      <c r="K75" s="22">
        <f>IFERROR(IF(COUNTA(A75:J75)=0,"",IF(OR(A75="",B75="",C75="",D75="",E75="",F75="",G75=""),"Conferir cadastro",IF(OR(C75&gt;NOW(),G75&lt;INT(C75),AND(H75&lt;&gt;"",H75&lt;C75)),"Conferir datas",IF(OR(F75="Retirada",F75="Devolvida"),IF(OR(H75="",I75=""),"Conferir encerramento","Concluída"),IF(H75&lt;&gt;"","Conferir situação",IF(G75&lt;TODAY(),"Vencida",IF(G75=TODAY(),"Retirar hoje",IF(G75&gt;INT(C75)+Premissas!$B$3,"Conferir prazo","No prazo")))))))),IF(COUNTA(A75:J75)=0,"","Conferir dados"))</f>
        <v/>
      </c>
    </row>
    <row r="76" ht="23" customHeight="1">
      <c r="A76" s="4" t="n"/>
      <c r="B76" s="4" t="n"/>
      <c r="C76" s="13" t="n"/>
      <c r="D76" s="14" t="n"/>
      <c r="E76" s="4" t="n"/>
      <c r="F76" s="4" t="n"/>
      <c r="G76" s="29" t="n"/>
      <c r="H76" s="13" t="n"/>
      <c r="I76" s="4" t="n"/>
      <c r="J76" s="16" t="n"/>
      <c r="K76" s="17">
        <f>IFERROR(IF(COUNTA(A76:J76)=0,"",IF(OR(A76="",B76="",C76="",D76="",E76="",F76="",G76=""),"Conferir cadastro",IF(OR(C76&gt;NOW(),G76&lt;INT(C76),AND(H76&lt;&gt;"",H76&lt;C76)),"Conferir datas",IF(OR(F76="Retirada",F76="Devolvida"),IF(OR(H76="",I76=""),"Conferir encerramento","Concluída"),IF(H76&lt;&gt;"","Conferir situação",IF(G76&lt;TODAY(),"Vencida",IF(G76=TODAY(),"Retirar hoje",IF(G76&gt;INT(C76)+Premissas!$B$3,"Conferir prazo","No prazo")))))))),IF(COUNTA(A76:J76)=0,"","Conferir dados"))</f>
        <v/>
      </c>
    </row>
    <row r="77" ht="23" customHeight="1">
      <c r="A77" s="6" t="n"/>
      <c r="B77" s="6" t="n"/>
      <c r="C77" s="18" t="n"/>
      <c r="D77" s="19" t="n"/>
      <c r="E77" s="6" t="n"/>
      <c r="F77" s="6" t="n"/>
      <c r="G77" s="30" t="n"/>
      <c r="H77" s="18" t="n"/>
      <c r="I77" s="6" t="n"/>
      <c r="J77" s="21" t="n"/>
      <c r="K77" s="22">
        <f>IFERROR(IF(COUNTA(A77:J77)=0,"",IF(OR(A77="",B77="",C77="",D77="",E77="",F77="",G77=""),"Conferir cadastro",IF(OR(C77&gt;NOW(),G77&lt;INT(C77),AND(H77&lt;&gt;"",H77&lt;C77)),"Conferir datas",IF(OR(F77="Retirada",F77="Devolvida"),IF(OR(H77="",I77=""),"Conferir encerramento","Concluída"),IF(H77&lt;&gt;"","Conferir situação",IF(G77&lt;TODAY(),"Vencida",IF(G77=TODAY(),"Retirar hoje",IF(G77&gt;INT(C77)+Premissas!$B$3,"Conferir prazo","No prazo")))))))),IF(COUNTA(A77:J77)=0,"","Conferir dados"))</f>
        <v/>
      </c>
    </row>
    <row r="78" ht="23" customHeight="1">
      <c r="A78" s="4" t="n"/>
      <c r="B78" s="4" t="n"/>
      <c r="C78" s="13" t="n"/>
      <c r="D78" s="14" t="n"/>
      <c r="E78" s="4" t="n"/>
      <c r="F78" s="4" t="n"/>
      <c r="G78" s="29" t="n"/>
      <c r="H78" s="13" t="n"/>
      <c r="I78" s="4" t="n"/>
      <c r="J78" s="16" t="n"/>
      <c r="K78" s="17">
        <f>IFERROR(IF(COUNTA(A78:J78)=0,"",IF(OR(A78="",B78="",C78="",D78="",E78="",F78="",G78=""),"Conferir cadastro",IF(OR(C78&gt;NOW(),G78&lt;INT(C78),AND(H78&lt;&gt;"",H78&lt;C78)),"Conferir datas",IF(OR(F78="Retirada",F78="Devolvida"),IF(OR(H78="",I78=""),"Conferir encerramento","Concluída"),IF(H78&lt;&gt;"","Conferir situação",IF(G78&lt;TODAY(),"Vencida",IF(G78=TODAY(),"Retirar hoje",IF(G78&gt;INT(C78)+Premissas!$B$3,"Conferir prazo","No prazo")))))))),IF(COUNTA(A78:J78)=0,"","Conferir dados"))</f>
        <v/>
      </c>
    </row>
    <row r="79" ht="23" customHeight="1">
      <c r="A79" s="6" t="n"/>
      <c r="B79" s="6" t="n"/>
      <c r="C79" s="18" t="n"/>
      <c r="D79" s="19" t="n"/>
      <c r="E79" s="6" t="n"/>
      <c r="F79" s="6" t="n"/>
      <c r="G79" s="30" t="n"/>
      <c r="H79" s="18" t="n"/>
      <c r="I79" s="6" t="n"/>
      <c r="J79" s="21" t="n"/>
      <c r="K79" s="22">
        <f>IFERROR(IF(COUNTA(A79:J79)=0,"",IF(OR(A79="",B79="",C79="",D79="",E79="",F79="",G79=""),"Conferir cadastro",IF(OR(C79&gt;NOW(),G79&lt;INT(C79),AND(H79&lt;&gt;"",H79&lt;C79)),"Conferir datas",IF(OR(F79="Retirada",F79="Devolvida"),IF(OR(H79="",I79=""),"Conferir encerramento","Concluída"),IF(H79&lt;&gt;"","Conferir situação",IF(G79&lt;TODAY(),"Vencida",IF(G79=TODAY(),"Retirar hoje",IF(G79&gt;INT(C79)+Premissas!$B$3,"Conferir prazo","No prazo")))))))),IF(COUNTA(A79:J79)=0,"","Conferir dados"))</f>
        <v/>
      </c>
    </row>
    <row r="80" ht="23" customHeight="1">
      <c r="A80" s="4" t="n"/>
      <c r="B80" s="4" t="n"/>
      <c r="C80" s="13" t="n"/>
      <c r="D80" s="14" t="n"/>
      <c r="E80" s="4" t="n"/>
      <c r="F80" s="4" t="n"/>
      <c r="G80" s="29" t="n"/>
      <c r="H80" s="13" t="n"/>
      <c r="I80" s="4" t="n"/>
      <c r="J80" s="16" t="n"/>
      <c r="K80" s="17">
        <f>IFERROR(IF(COUNTA(A80:J80)=0,"",IF(OR(A80="",B80="",C80="",D80="",E80="",F80="",G80=""),"Conferir cadastro",IF(OR(C80&gt;NOW(),G80&lt;INT(C80),AND(H80&lt;&gt;"",H80&lt;C80)),"Conferir datas",IF(OR(F80="Retirada",F80="Devolvida"),IF(OR(H80="",I80=""),"Conferir encerramento","Concluída"),IF(H80&lt;&gt;"","Conferir situação",IF(G80&lt;TODAY(),"Vencida",IF(G80=TODAY(),"Retirar hoje",IF(G80&gt;INT(C80)+Premissas!$B$3,"Conferir prazo","No prazo")))))))),IF(COUNTA(A80:J80)=0,"","Conferir dados"))</f>
        <v/>
      </c>
    </row>
    <row r="81" ht="23" customHeight="1">
      <c r="A81" s="6" t="n"/>
      <c r="B81" s="6" t="n"/>
      <c r="C81" s="18" t="n"/>
      <c r="D81" s="19" t="n"/>
      <c r="E81" s="6" t="n"/>
      <c r="F81" s="6" t="n"/>
      <c r="G81" s="30" t="n"/>
      <c r="H81" s="18" t="n"/>
      <c r="I81" s="6" t="n"/>
      <c r="J81" s="21" t="n"/>
      <c r="K81" s="22">
        <f>IFERROR(IF(COUNTA(A81:J81)=0,"",IF(OR(A81="",B81="",C81="",D81="",E81="",F81="",G81=""),"Conferir cadastro",IF(OR(C81&gt;NOW(),G81&lt;INT(C81),AND(H81&lt;&gt;"",H81&lt;C81)),"Conferir datas",IF(OR(F81="Retirada",F81="Devolvida"),IF(OR(H81="",I81=""),"Conferir encerramento","Concluída"),IF(H81&lt;&gt;"","Conferir situação",IF(G81&lt;TODAY(),"Vencida",IF(G81=TODAY(),"Retirar hoje",IF(G81&gt;INT(C81)+Premissas!$B$3,"Conferir prazo","No prazo")))))))),IF(COUNTA(A81:J81)=0,"","Conferir dados"))</f>
        <v/>
      </c>
    </row>
    <row r="82" ht="23" customHeight="1">
      <c r="A82" s="4" t="n"/>
      <c r="B82" s="4" t="n"/>
      <c r="C82" s="13" t="n"/>
      <c r="D82" s="14" t="n"/>
      <c r="E82" s="4" t="n"/>
      <c r="F82" s="4" t="n"/>
      <c r="G82" s="29" t="n"/>
      <c r="H82" s="13" t="n"/>
      <c r="I82" s="4" t="n"/>
      <c r="J82" s="16" t="n"/>
      <c r="K82" s="17">
        <f>IFERROR(IF(COUNTA(A82:J82)=0,"",IF(OR(A82="",B82="",C82="",D82="",E82="",F82="",G82=""),"Conferir cadastro",IF(OR(C82&gt;NOW(),G82&lt;INT(C82),AND(H82&lt;&gt;"",H82&lt;C82)),"Conferir datas",IF(OR(F82="Retirada",F82="Devolvida"),IF(OR(H82="",I82=""),"Conferir encerramento","Concluída"),IF(H82&lt;&gt;"","Conferir situação",IF(G82&lt;TODAY(),"Vencida",IF(G82=TODAY(),"Retirar hoje",IF(G82&gt;INT(C82)+Premissas!$B$3,"Conferir prazo","No prazo")))))))),IF(COUNTA(A82:J82)=0,"","Conferir dados"))</f>
        <v/>
      </c>
    </row>
    <row r="83" ht="23" customHeight="1">
      <c r="A83" s="6" t="n"/>
      <c r="B83" s="6" t="n"/>
      <c r="C83" s="18" t="n"/>
      <c r="D83" s="19" t="n"/>
      <c r="E83" s="6" t="n"/>
      <c r="F83" s="6" t="n"/>
      <c r="G83" s="30" t="n"/>
      <c r="H83" s="18" t="n"/>
      <c r="I83" s="6" t="n"/>
      <c r="J83" s="21" t="n"/>
      <c r="K83" s="22">
        <f>IFERROR(IF(COUNTA(A83:J83)=0,"",IF(OR(A83="",B83="",C83="",D83="",E83="",F83="",G83=""),"Conferir cadastro",IF(OR(C83&gt;NOW(),G83&lt;INT(C83),AND(H83&lt;&gt;"",H83&lt;C83)),"Conferir datas",IF(OR(F83="Retirada",F83="Devolvida"),IF(OR(H83="",I83=""),"Conferir encerramento","Concluída"),IF(H83&lt;&gt;"","Conferir situação",IF(G83&lt;TODAY(),"Vencida",IF(G83=TODAY(),"Retirar hoje",IF(G83&gt;INT(C83)+Premissas!$B$3,"Conferir prazo","No prazo")))))))),IF(COUNTA(A83:J83)=0,"","Conferir dados"))</f>
        <v/>
      </c>
    </row>
    <row r="84" ht="23" customHeight="1">
      <c r="A84" s="4" t="n"/>
      <c r="B84" s="4" t="n"/>
      <c r="C84" s="13" t="n"/>
      <c r="D84" s="14" t="n"/>
      <c r="E84" s="4" t="n"/>
      <c r="F84" s="4" t="n"/>
      <c r="G84" s="29" t="n"/>
      <c r="H84" s="13" t="n"/>
      <c r="I84" s="4" t="n"/>
      <c r="J84" s="16" t="n"/>
      <c r="K84" s="17">
        <f>IFERROR(IF(COUNTA(A84:J84)=0,"",IF(OR(A84="",B84="",C84="",D84="",E84="",F84="",G84=""),"Conferir cadastro",IF(OR(C84&gt;NOW(),G84&lt;INT(C84),AND(H84&lt;&gt;"",H84&lt;C84)),"Conferir datas",IF(OR(F84="Retirada",F84="Devolvida"),IF(OR(H84="",I84=""),"Conferir encerramento","Concluída"),IF(H84&lt;&gt;"","Conferir situação",IF(G84&lt;TODAY(),"Vencida",IF(G84=TODAY(),"Retirar hoje",IF(G84&gt;INT(C84)+Premissas!$B$3,"Conferir prazo","No prazo")))))))),IF(COUNTA(A84:J84)=0,"","Conferir dados"))</f>
        <v/>
      </c>
    </row>
    <row r="85" ht="23" customHeight="1">
      <c r="A85" s="6" t="n"/>
      <c r="B85" s="6" t="n"/>
      <c r="C85" s="18" t="n"/>
      <c r="D85" s="19" t="n"/>
      <c r="E85" s="6" t="n"/>
      <c r="F85" s="6" t="n"/>
      <c r="G85" s="30" t="n"/>
      <c r="H85" s="18" t="n"/>
      <c r="I85" s="6" t="n"/>
      <c r="J85" s="21" t="n"/>
      <c r="K85" s="22">
        <f>IFERROR(IF(COUNTA(A85:J85)=0,"",IF(OR(A85="",B85="",C85="",D85="",E85="",F85="",G85=""),"Conferir cadastro",IF(OR(C85&gt;NOW(),G85&lt;INT(C85),AND(H85&lt;&gt;"",H85&lt;C85)),"Conferir datas",IF(OR(F85="Retirada",F85="Devolvida"),IF(OR(H85="",I85=""),"Conferir encerramento","Concluída"),IF(H85&lt;&gt;"","Conferir situação",IF(G85&lt;TODAY(),"Vencida",IF(G85=TODAY(),"Retirar hoje",IF(G85&gt;INT(C85)+Premissas!$B$3,"Conferir prazo","No prazo")))))))),IF(COUNTA(A85:J85)=0,"","Conferir dados"))</f>
        <v/>
      </c>
    </row>
    <row r="86" ht="23" customHeight="1">
      <c r="A86" s="4" t="n"/>
      <c r="B86" s="4" t="n"/>
      <c r="C86" s="13" t="n"/>
      <c r="D86" s="14" t="n"/>
      <c r="E86" s="4" t="n"/>
      <c r="F86" s="4" t="n"/>
      <c r="G86" s="29" t="n"/>
      <c r="H86" s="13" t="n"/>
      <c r="I86" s="4" t="n"/>
      <c r="J86" s="16" t="n"/>
      <c r="K86" s="17">
        <f>IFERROR(IF(COUNTA(A86:J86)=0,"",IF(OR(A86="",B86="",C86="",D86="",E86="",F86="",G86=""),"Conferir cadastro",IF(OR(C86&gt;NOW(),G86&lt;INT(C86),AND(H86&lt;&gt;"",H86&lt;C86)),"Conferir datas",IF(OR(F86="Retirada",F86="Devolvida"),IF(OR(H86="",I86=""),"Conferir encerramento","Concluída"),IF(H86&lt;&gt;"","Conferir situação",IF(G86&lt;TODAY(),"Vencida",IF(G86=TODAY(),"Retirar hoje",IF(G86&gt;INT(C86)+Premissas!$B$3,"Conferir prazo","No prazo")))))))),IF(COUNTA(A86:J86)=0,"","Conferir dados"))</f>
        <v/>
      </c>
    </row>
    <row r="87" ht="23" customHeight="1">
      <c r="A87" s="6" t="n"/>
      <c r="B87" s="6" t="n"/>
      <c r="C87" s="18" t="n"/>
      <c r="D87" s="19" t="n"/>
      <c r="E87" s="6" t="n"/>
      <c r="F87" s="6" t="n"/>
      <c r="G87" s="30" t="n"/>
      <c r="H87" s="18" t="n"/>
      <c r="I87" s="6" t="n"/>
      <c r="J87" s="21" t="n"/>
      <c r="K87" s="22">
        <f>IFERROR(IF(COUNTA(A87:J87)=0,"",IF(OR(A87="",B87="",C87="",D87="",E87="",F87="",G87=""),"Conferir cadastro",IF(OR(C87&gt;NOW(),G87&lt;INT(C87),AND(H87&lt;&gt;"",H87&lt;C87)),"Conferir datas",IF(OR(F87="Retirada",F87="Devolvida"),IF(OR(H87="",I87=""),"Conferir encerramento","Concluída"),IF(H87&lt;&gt;"","Conferir situação",IF(G87&lt;TODAY(),"Vencida",IF(G87=TODAY(),"Retirar hoje",IF(G87&gt;INT(C87)+Premissas!$B$3,"Conferir prazo","No prazo")))))))),IF(COUNTA(A87:J87)=0,"","Conferir dados"))</f>
        <v/>
      </c>
    </row>
    <row r="88" ht="23" customHeight="1">
      <c r="A88" s="4" t="n"/>
      <c r="B88" s="4" t="n"/>
      <c r="C88" s="13" t="n"/>
      <c r="D88" s="14" t="n"/>
      <c r="E88" s="4" t="n"/>
      <c r="F88" s="4" t="n"/>
      <c r="G88" s="29" t="n"/>
      <c r="H88" s="13" t="n"/>
      <c r="I88" s="4" t="n"/>
      <c r="J88" s="16" t="n"/>
      <c r="K88" s="17">
        <f>IFERROR(IF(COUNTA(A88:J88)=0,"",IF(OR(A88="",B88="",C88="",D88="",E88="",F88="",G88=""),"Conferir cadastro",IF(OR(C88&gt;NOW(),G88&lt;INT(C88),AND(H88&lt;&gt;"",H88&lt;C88)),"Conferir datas",IF(OR(F88="Retirada",F88="Devolvida"),IF(OR(H88="",I88=""),"Conferir encerramento","Concluída"),IF(H88&lt;&gt;"","Conferir situação",IF(G88&lt;TODAY(),"Vencida",IF(G88=TODAY(),"Retirar hoje",IF(G88&gt;INT(C88)+Premissas!$B$3,"Conferir prazo","No prazo")))))))),IF(COUNTA(A88:J88)=0,"","Conferir dados"))</f>
        <v/>
      </c>
    </row>
    <row r="89" ht="23" customHeight="1">
      <c r="A89" s="6" t="n"/>
      <c r="B89" s="6" t="n"/>
      <c r="C89" s="18" t="n"/>
      <c r="D89" s="19" t="n"/>
      <c r="E89" s="6" t="n"/>
      <c r="F89" s="6" t="n"/>
      <c r="G89" s="30" t="n"/>
      <c r="H89" s="18" t="n"/>
      <c r="I89" s="6" t="n"/>
      <c r="J89" s="21" t="n"/>
      <c r="K89" s="22">
        <f>IFERROR(IF(COUNTA(A89:J89)=0,"",IF(OR(A89="",B89="",C89="",D89="",E89="",F89="",G89=""),"Conferir cadastro",IF(OR(C89&gt;NOW(),G89&lt;INT(C89),AND(H89&lt;&gt;"",H89&lt;C89)),"Conferir datas",IF(OR(F89="Retirada",F89="Devolvida"),IF(OR(H89="",I89=""),"Conferir encerramento","Concluída"),IF(H89&lt;&gt;"","Conferir situação",IF(G89&lt;TODAY(),"Vencida",IF(G89=TODAY(),"Retirar hoje",IF(G89&gt;INT(C89)+Premissas!$B$3,"Conferir prazo","No prazo")))))))),IF(COUNTA(A89:J89)=0,"","Conferir dados"))</f>
        <v/>
      </c>
    </row>
    <row r="90" ht="23" customHeight="1">
      <c r="A90" s="4" t="n"/>
      <c r="B90" s="4" t="n"/>
      <c r="C90" s="13" t="n"/>
      <c r="D90" s="14" t="n"/>
      <c r="E90" s="4" t="n"/>
      <c r="F90" s="4" t="n"/>
      <c r="G90" s="29" t="n"/>
      <c r="H90" s="13" t="n"/>
      <c r="I90" s="4" t="n"/>
      <c r="J90" s="16" t="n"/>
      <c r="K90" s="17">
        <f>IFERROR(IF(COUNTA(A90:J90)=0,"",IF(OR(A90="",B90="",C90="",D90="",E90="",F90="",G90=""),"Conferir cadastro",IF(OR(C90&gt;NOW(),G90&lt;INT(C90),AND(H90&lt;&gt;"",H90&lt;C90)),"Conferir datas",IF(OR(F90="Retirada",F90="Devolvida"),IF(OR(H90="",I90=""),"Conferir encerramento","Concluída"),IF(H90&lt;&gt;"","Conferir situação",IF(G90&lt;TODAY(),"Vencida",IF(G90=TODAY(),"Retirar hoje",IF(G90&gt;INT(C90)+Premissas!$B$3,"Conferir prazo","No prazo")))))))),IF(COUNTA(A90:J90)=0,"","Conferir dados"))</f>
        <v/>
      </c>
    </row>
    <row r="91" ht="23" customHeight="1">
      <c r="A91" s="6" t="n"/>
      <c r="B91" s="6" t="n"/>
      <c r="C91" s="18" t="n"/>
      <c r="D91" s="19" t="n"/>
      <c r="E91" s="6" t="n"/>
      <c r="F91" s="6" t="n"/>
      <c r="G91" s="30" t="n"/>
      <c r="H91" s="18" t="n"/>
      <c r="I91" s="6" t="n"/>
      <c r="J91" s="21" t="n"/>
      <c r="K91" s="22">
        <f>IFERROR(IF(COUNTA(A91:J91)=0,"",IF(OR(A91="",B91="",C91="",D91="",E91="",F91="",G91=""),"Conferir cadastro",IF(OR(C91&gt;NOW(),G91&lt;INT(C91),AND(H91&lt;&gt;"",H91&lt;C91)),"Conferir datas",IF(OR(F91="Retirada",F91="Devolvida"),IF(OR(H91="",I91=""),"Conferir encerramento","Concluída"),IF(H91&lt;&gt;"","Conferir situação",IF(G91&lt;TODAY(),"Vencida",IF(G91=TODAY(),"Retirar hoje",IF(G91&gt;INT(C91)+Premissas!$B$3,"Conferir prazo","No prazo")))))))),IF(COUNTA(A91:J91)=0,"","Conferir dados"))</f>
        <v/>
      </c>
    </row>
    <row r="92" ht="23" customHeight="1">
      <c r="A92" s="4" t="n"/>
      <c r="B92" s="4" t="n"/>
      <c r="C92" s="13" t="n"/>
      <c r="D92" s="14" t="n"/>
      <c r="E92" s="4" t="n"/>
      <c r="F92" s="4" t="n"/>
      <c r="G92" s="29" t="n"/>
      <c r="H92" s="13" t="n"/>
      <c r="I92" s="4" t="n"/>
      <c r="J92" s="16" t="n"/>
      <c r="K92" s="17">
        <f>IFERROR(IF(COUNTA(A92:J92)=0,"",IF(OR(A92="",B92="",C92="",D92="",E92="",F92="",G92=""),"Conferir cadastro",IF(OR(C92&gt;NOW(),G92&lt;INT(C92),AND(H92&lt;&gt;"",H92&lt;C92)),"Conferir datas",IF(OR(F92="Retirada",F92="Devolvida"),IF(OR(H92="",I92=""),"Conferir encerramento","Concluída"),IF(H92&lt;&gt;"","Conferir situação",IF(G92&lt;TODAY(),"Vencida",IF(G92=TODAY(),"Retirar hoje",IF(G92&gt;INT(C92)+Premissas!$B$3,"Conferir prazo","No prazo")))))))),IF(COUNTA(A92:J92)=0,"","Conferir dados"))</f>
        <v/>
      </c>
    </row>
    <row r="93" ht="23" customHeight="1">
      <c r="A93" s="6" t="n"/>
      <c r="B93" s="6" t="n"/>
      <c r="C93" s="18" t="n"/>
      <c r="D93" s="19" t="n"/>
      <c r="E93" s="6" t="n"/>
      <c r="F93" s="6" t="n"/>
      <c r="G93" s="30" t="n"/>
      <c r="H93" s="18" t="n"/>
      <c r="I93" s="6" t="n"/>
      <c r="J93" s="21" t="n"/>
      <c r="K93" s="22">
        <f>IFERROR(IF(COUNTA(A93:J93)=0,"",IF(OR(A93="",B93="",C93="",D93="",E93="",F93="",G93=""),"Conferir cadastro",IF(OR(C93&gt;NOW(),G93&lt;INT(C93),AND(H93&lt;&gt;"",H93&lt;C93)),"Conferir datas",IF(OR(F93="Retirada",F93="Devolvida"),IF(OR(H93="",I93=""),"Conferir encerramento","Concluída"),IF(H93&lt;&gt;"","Conferir situação",IF(G93&lt;TODAY(),"Vencida",IF(G93=TODAY(),"Retirar hoje",IF(G93&gt;INT(C93)+Premissas!$B$3,"Conferir prazo","No prazo")))))))),IF(COUNTA(A93:J93)=0,"","Conferir dados"))</f>
        <v/>
      </c>
    </row>
    <row r="94" ht="23" customHeight="1">
      <c r="A94" s="4" t="n"/>
      <c r="B94" s="4" t="n"/>
      <c r="C94" s="13" t="n"/>
      <c r="D94" s="14" t="n"/>
      <c r="E94" s="4" t="n"/>
      <c r="F94" s="4" t="n"/>
      <c r="G94" s="29" t="n"/>
      <c r="H94" s="13" t="n"/>
      <c r="I94" s="4" t="n"/>
      <c r="J94" s="16" t="n"/>
      <c r="K94" s="17">
        <f>IFERROR(IF(COUNTA(A94:J94)=0,"",IF(OR(A94="",B94="",C94="",D94="",E94="",F94="",G94=""),"Conferir cadastro",IF(OR(C94&gt;NOW(),G94&lt;INT(C94),AND(H94&lt;&gt;"",H94&lt;C94)),"Conferir datas",IF(OR(F94="Retirada",F94="Devolvida"),IF(OR(H94="",I94=""),"Conferir encerramento","Concluída"),IF(H94&lt;&gt;"","Conferir situação",IF(G94&lt;TODAY(),"Vencida",IF(G94=TODAY(),"Retirar hoje",IF(G94&gt;INT(C94)+Premissas!$B$3,"Conferir prazo","No prazo")))))))),IF(COUNTA(A94:J94)=0,"","Conferir dados"))</f>
        <v/>
      </c>
    </row>
    <row r="95" ht="23" customHeight="1">
      <c r="A95" s="6" t="n"/>
      <c r="B95" s="6" t="n"/>
      <c r="C95" s="18" t="n"/>
      <c r="D95" s="19" t="n"/>
      <c r="E95" s="6" t="n"/>
      <c r="F95" s="6" t="n"/>
      <c r="G95" s="30" t="n"/>
      <c r="H95" s="18" t="n"/>
      <c r="I95" s="6" t="n"/>
      <c r="J95" s="21" t="n"/>
      <c r="K95" s="22">
        <f>IFERROR(IF(COUNTA(A95:J95)=0,"",IF(OR(A95="",B95="",C95="",D95="",E95="",F95="",G95=""),"Conferir cadastro",IF(OR(C95&gt;NOW(),G95&lt;INT(C95),AND(H95&lt;&gt;"",H95&lt;C95)),"Conferir datas",IF(OR(F95="Retirada",F95="Devolvida"),IF(OR(H95="",I95=""),"Conferir encerramento","Concluída"),IF(H95&lt;&gt;"","Conferir situação",IF(G95&lt;TODAY(),"Vencida",IF(G95=TODAY(),"Retirar hoje",IF(G95&gt;INT(C95)+Premissas!$B$3,"Conferir prazo","No prazo")))))))),IF(COUNTA(A95:J95)=0,"","Conferir dados"))</f>
        <v/>
      </c>
    </row>
    <row r="96" ht="23" customHeight="1">
      <c r="A96" s="4" t="n"/>
      <c r="B96" s="4" t="n"/>
      <c r="C96" s="13" t="n"/>
      <c r="D96" s="14" t="n"/>
      <c r="E96" s="4" t="n"/>
      <c r="F96" s="4" t="n"/>
      <c r="G96" s="29" t="n"/>
      <c r="H96" s="13" t="n"/>
      <c r="I96" s="4" t="n"/>
      <c r="J96" s="16" t="n"/>
      <c r="K96" s="17">
        <f>IFERROR(IF(COUNTA(A96:J96)=0,"",IF(OR(A96="",B96="",C96="",D96="",E96="",F96="",G96=""),"Conferir cadastro",IF(OR(C96&gt;NOW(),G96&lt;INT(C96),AND(H96&lt;&gt;"",H96&lt;C96)),"Conferir datas",IF(OR(F96="Retirada",F96="Devolvida"),IF(OR(H96="",I96=""),"Conferir encerramento","Concluída"),IF(H96&lt;&gt;"","Conferir situação",IF(G96&lt;TODAY(),"Vencida",IF(G96=TODAY(),"Retirar hoje",IF(G96&gt;INT(C96)+Premissas!$B$3,"Conferir prazo","No prazo")))))))),IF(COUNTA(A96:J96)=0,"","Conferir dados"))</f>
        <v/>
      </c>
    </row>
    <row r="97" ht="23" customHeight="1">
      <c r="A97" s="6" t="n"/>
      <c r="B97" s="6" t="n"/>
      <c r="C97" s="18" t="n"/>
      <c r="D97" s="19" t="n"/>
      <c r="E97" s="6" t="n"/>
      <c r="F97" s="6" t="n"/>
      <c r="G97" s="30" t="n"/>
      <c r="H97" s="18" t="n"/>
      <c r="I97" s="6" t="n"/>
      <c r="J97" s="21" t="n"/>
      <c r="K97" s="22">
        <f>IFERROR(IF(COUNTA(A97:J97)=0,"",IF(OR(A97="",B97="",C97="",D97="",E97="",F97="",G97=""),"Conferir cadastro",IF(OR(C97&gt;NOW(),G97&lt;INT(C97),AND(H97&lt;&gt;"",H97&lt;C97)),"Conferir datas",IF(OR(F97="Retirada",F97="Devolvida"),IF(OR(H97="",I97=""),"Conferir encerramento","Concluída"),IF(H97&lt;&gt;"","Conferir situação",IF(G97&lt;TODAY(),"Vencida",IF(G97=TODAY(),"Retirar hoje",IF(G97&gt;INT(C97)+Premissas!$B$3,"Conferir prazo","No prazo")))))))),IF(COUNTA(A97:J97)=0,"","Conferir dados"))</f>
        <v/>
      </c>
    </row>
    <row r="98" ht="23" customHeight="1">
      <c r="A98" s="4" t="n"/>
      <c r="B98" s="4" t="n"/>
      <c r="C98" s="13" t="n"/>
      <c r="D98" s="14" t="n"/>
      <c r="E98" s="4" t="n"/>
      <c r="F98" s="4" t="n"/>
      <c r="G98" s="29" t="n"/>
      <c r="H98" s="13" t="n"/>
      <c r="I98" s="4" t="n"/>
      <c r="J98" s="16" t="n"/>
      <c r="K98" s="17">
        <f>IFERROR(IF(COUNTA(A98:J98)=0,"",IF(OR(A98="",B98="",C98="",D98="",E98="",F98="",G98=""),"Conferir cadastro",IF(OR(C98&gt;NOW(),G98&lt;INT(C98),AND(H98&lt;&gt;"",H98&lt;C98)),"Conferir datas",IF(OR(F98="Retirada",F98="Devolvida"),IF(OR(H98="",I98=""),"Conferir encerramento","Concluída"),IF(H98&lt;&gt;"","Conferir situação",IF(G98&lt;TODAY(),"Vencida",IF(G98=TODAY(),"Retirar hoje",IF(G98&gt;INT(C98)+Premissas!$B$3,"Conferir prazo","No prazo")))))))),IF(COUNTA(A98:J98)=0,"","Conferir dados"))</f>
        <v/>
      </c>
    </row>
    <row r="99" ht="23" customHeight="1">
      <c r="A99" s="6" t="n"/>
      <c r="B99" s="6" t="n"/>
      <c r="C99" s="18" t="n"/>
      <c r="D99" s="19" t="n"/>
      <c r="E99" s="6" t="n"/>
      <c r="F99" s="6" t="n"/>
      <c r="G99" s="30" t="n"/>
      <c r="H99" s="18" t="n"/>
      <c r="I99" s="6" t="n"/>
      <c r="J99" s="21" t="n"/>
      <c r="K99" s="22">
        <f>IFERROR(IF(COUNTA(A99:J99)=0,"",IF(OR(A99="",B99="",C99="",D99="",E99="",F99="",G99=""),"Conferir cadastro",IF(OR(C99&gt;NOW(),G99&lt;INT(C99),AND(H99&lt;&gt;"",H99&lt;C99)),"Conferir datas",IF(OR(F99="Retirada",F99="Devolvida"),IF(OR(H99="",I99=""),"Conferir encerramento","Concluída"),IF(H99&lt;&gt;"","Conferir situação",IF(G99&lt;TODAY(),"Vencida",IF(G99=TODAY(),"Retirar hoje",IF(G99&gt;INT(C99)+Premissas!$B$3,"Conferir prazo","No prazo")))))))),IF(COUNTA(A99:J99)=0,"","Conferir dados"))</f>
        <v/>
      </c>
    </row>
    <row r="100" ht="23" customHeight="1">
      <c r="A100" s="4" t="n"/>
      <c r="B100" s="4" t="n"/>
      <c r="C100" s="13" t="n"/>
      <c r="D100" s="14" t="n"/>
      <c r="E100" s="4" t="n"/>
      <c r="F100" s="4" t="n"/>
      <c r="G100" s="29" t="n"/>
      <c r="H100" s="13" t="n"/>
      <c r="I100" s="4" t="n"/>
      <c r="J100" s="16" t="n"/>
      <c r="K100" s="17">
        <f>IFERROR(IF(COUNTA(A100:J100)=0,"",IF(OR(A100="",B100="",C100="",D100="",E100="",F100="",G100=""),"Conferir cadastro",IF(OR(C100&gt;NOW(),G100&lt;INT(C100),AND(H100&lt;&gt;"",H100&lt;C100)),"Conferir datas",IF(OR(F100="Retirada",F100="Devolvida"),IF(OR(H100="",I100=""),"Conferir encerramento","Concluída"),IF(H100&lt;&gt;"","Conferir situação",IF(G100&lt;TODAY(),"Vencida",IF(G100=TODAY(),"Retirar hoje",IF(G100&gt;INT(C100)+Premissas!$B$3,"Conferir prazo","No prazo")))))))),IF(COUNTA(A100:J100)=0,"","Conferir dados"))</f>
        <v/>
      </c>
    </row>
    <row r="101" ht="23" customHeight="1">
      <c r="A101" s="6" t="n"/>
      <c r="B101" s="6" t="n"/>
      <c r="C101" s="18" t="n"/>
      <c r="D101" s="19" t="n"/>
      <c r="E101" s="6" t="n"/>
      <c r="F101" s="6" t="n"/>
      <c r="G101" s="30" t="n"/>
      <c r="H101" s="18" t="n"/>
      <c r="I101" s="6" t="n"/>
      <c r="J101" s="21" t="n"/>
      <c r="K101" s="22">
        <f>IFERROR(IF(COUNTA(A101:J101)=0,"",IF(OR(A101="",B101="",C101="",D101="",E101="",F101="",G101=""),"Conferir cadastro",IF(OR(C101&gt;NOW(),G101&lt;INT(C101),AND(H101&lt;&gt;"",H101&lt;C101)),"Conferir datas",IF(OR(F101="Retirada",F101="Devolvida"),IF(OR(H101="",I101=""),"Conferir encerramento","Concluída"),IF(H101&lt;&gt;"","Conferir situação",IF(G101&lt;TODAY(),"Vencida",IF(G101=TODAY(),"Retirar hoje",IF(G101&gt;INT(C101)+Premissas!$B$3,"Conferir prazo","No prazo")))))))),IF(COUNTA(A101:J101)=0,"","Conferir dados"))</f>
        <v/>
      </c>
    </row>
    <row r="102" ht="23" customHeight="1">
      <c r="A102" s="4" t="n"/>
      <c r="B102" s="4" t="n"/>
      <c r="C102" s="13" t="n"/>
      <c r="D102" s="14" t="n"/>
      <c r="E102" s="4" t="n"/>
      <c r="F102" s="4" t="n"/>
      <c r="G102" s="29" t="n"/>
      <c r="H102" s="13" t="n"/>
      <c r="I102" s="4" t="n"/>
      <c r="J102" s="16" t="n"/>
      <c r="K102" s="17">
        <f>IFERROR(IF(COUNTA(A102:J102)=0,"",IF(OR(A102="",B102="",C102="",D102="",E102="",F102="",G102=""),"Conferir cadastro",IF(OR(C102&gt;NOW(),G102&lt;INT(C102),AND(H102&lt;&gt;"",H102&lt;C102)),"Conferir datas",IF(OR(F102="Retirada",F102="Devolvida"),IF(OR(H102="",I102=""),"Conferir encerramento","Concluída"),IF(H102&lt;&gt;"","Conferir situação",IF(G102&lt;TODAY(),"Vencida",IF(G102=TODAY(),"Retirar hoje",IF(G102&gt;INT(C102)+Premissas!$B$3,"Conferir prazo","No prazo")))))))),IF(COUNTA(A102:J102)=0,"","Conferir dados"))</f>
        <v/>
      </c>
    </row>
    <row r="103" ht="23" customHeight="1">
      <c r="A103" s="6" t="n"/>
      <c r="B103" s="6" t="n"/>
      <c r="C103" s="18" t="n"/>
      <c r="D103" s="19" t="n"/>
      <c r="E103" s="6" t="n"/>
      <c r="F103" s="6" t="n"/>
      <c r="G103" s="30" t="n"/>
      <c r="H103" s="18" t="n"/>
      <c r="I103" s="6" t="n"/>
      <c r="J103" s="21" t="n"/>
      <c r="K103" s="22">
        <f>IFERROR(IF(COUNTA(A103:J103)=0,"",IF(OR(A103="",B103="",C103="",D103="",E103="",F103="",G103=""),"Conferir cadastro",IF(OR(C103&gt;NOW(),G103&lt;INT(C103),AND(H103&lt;&gt;"",H103&lt;C103)),"Conferir datas",IF(OR(F103="Retirada",F103="Devolvida"),IF(OR(H103="",I103=""),"Conferir encerramento","Concluída"),IF(H103&lt;&gt;"","Conferir situação",IF(G103&lt;TODAY(),"Vencida",IF(G103=TODAY(),"Retirar hoje",IF(G103&gt;INT(C103)+Premissas!$B$3,"Conferir prazo","No prazo")))))))),IF(COUNTA(A103:J103)=0,"","Conferir dados"))</f>
        <v/>
      </c>
    </row>
  </sheetData>
  <autoFilter ref="A3:K103"/>
  <mergeCells count="1">
    <mergeCell ref="A1:K1"/>
  </mergeCells>
  <conditionalFormatting sqref="A4:J103">
    <cfRule type="expression" priority="1" dxfId="3">
      <formula>A4=""</formula>
    </cfRule>
  </conditionalFormatting>
  <conditionalFormatting sqref="K4:K103">
    <cfRule type="expression" priority="2" dxfId="0">
      <formula>$K4="Vencida"</formula>
    </cfRule>
    <cfRule type="expression" priority="3" dxfId="1">
      <formula>$K4="Retirar hoje"</formula>
    </cfRule>
    <cfRule type="expression" priority="4" dxfId="1">
      <formula>LEFT($K4,8)="Conferir"</formula>
    </cfRule>
    <cfRule type="expression" priority="5" dxfId="2">
      <formula>OR($K4="Concluída",$K4="No prazo")</formula>
    </cfRule>
  </conditionalFormatting>
  <dataValidations count="3">
    <dataValidation sqref="F4:F103" showDropDown="0" showInputMessage="1" showErrorMessage="1" allowBlank="0" errorTitle="Situação inválida" error="Escolha uma situação disponível na aba Premissas." promptTitle="Situação" prompt="Selecione uma opção da lista editável de situações." type="list">
      <formula1>INDIRECT("'Premissas'!$D$3:$D$6")</formula1>
    </dataValidation>
    <dataValidation sqref="D4:D103" showDropDown="0" showInputMessage="1" showErrorMessage="1" allowBlank="0" errorTitle="Quantidade inválida" error="Informe um número inteiro entre 1 e o limite definido em Premissas." promptTitle="Volumes" prompt="Informe a quantidade total de volumes deste recebimento." type="whole" operator="between">
      <formula1>1</formula1>
      <formula2>INDIRECT("'Premissas'!$B$6")</formula2>
    </dataValidation>
    <dataValidation sqref="C4:C103 G4:G103 H4:H103" showDropDown="0" showInputMessage="1" showErrorMessage="1" allowBlank="0" errorTitle="Data fora do intervalo" error="Informe uma data dentro dos limites definidos em Premissas." promptTitle="Data" prompt="Use uma data válida dentro do período aceito." type="date" operator="between">
      <formula1>INDIRECT("'Premissas'!$B$4")</formula1>
      <formula2>INDIRECT("'Premissas'!$B$5")+0.99999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4" customWidth="1" min="3" max="3"/>
    <col width="28" customWidth="1" min="4" max="4"/>
  </cols>
  <sheetData>
    <row r="1" ht="30" customHeight="1">
      <c r="A1" s="1" t="inlineStr">
        <is>
          <t>Premissas editáveis do controle de correspondências</t>
        </is>
      </c>
      <c r="B1" s="27" t="n"/>
      <c r="C1" s="27" t="n"/>
      <c r="D1" s="28" t="n"/>
    </row>
    <row r="2">
      <c r="A2" s="3" t="inlineStr">
        <is>
          <t>Premissa</t>
        </is>
      </c>
      <c r="B2" s="3" t="inlineStr">
        <is>
          <t>Valor</t>
        </is>
      </c>
      <c r="D2" s="3" t="inlineStr">
        <is>
          <t>Situações permitidas</t>
        </is>
      </c>
    </row>
    <row r="3" ht="25" customHeight="1">
      <c r="A3" s="6" t="inlineStr">
        <is>
          <t>Prazo sugerido para retirada (dias)</t>
        </is>
      </c>
      <c r="B3" s="31" t="n">
        <v>3</v>
      </c>
      <c r="C3" s="6" t="n"/>
      <c r="D3" s="24" t="inlineStr">
        <is>
          <t>Aguardando retirada</t>
        </is>
      </c>
    </row>
    <row r="4" ht="25" customHeight="1">
      <c r="A4" s="4" t="inlineStr">
        <is>
          <t>Data mínima aceita</t>
        </is>
      </c>
      <c r="B4" s="32" t="n">
        <v>45658</v>
      </c>
      <c r="C4" s="4" t="n"/>
      <c r="D4" s="24" t="inlineStr">
        <is>
          <t>Retirada</t>
        </is>
      </c>
    </row>
    <row r="5" ht="25" customHeight="1">
      <c r="A5" s="6" t="inlineStr">
        <is>
          <t>Data máxima aceita</t>
        </is>
      </c>
      <c r="B5" s="32" t="n">
        <v>46752</v>
      </c>
      <c r="C5" s="6" t="n"/>
      <c r="D5" s="24" t="inlineStr">
        <is>
          <t>Devolvida</t>
        </is>
      </c>
    </row>
    <row r="6" ht="25" customHeight="1">
      <c r="A6" s="4" t="inlineStr">
        <is>
          <t>Limite de volumes por registro</t>
        </is>
      </c>
      <c r="B6" s="26" t="n">
        <v>20</v>
      </c>
      <c r="C6" s="4" t="n"/>
      <c r="D6" s="24" t="inlineStr">
        <is>
          <t>Em conferência</t>
        </is>
      </c>
    </row>
  </sheetData>
  <mergeCells count="1">
    <mergeCell ref="A1:D1"/>
  </mergeCells>
  <conditionalFormatting sqref="B4:B5">
    <cfRule type="expression" priority="1" dxfId="0">
      <formula>$B$5&lt;$B$4</formula>
    </cfRule>
  </conditionalFormatting>
  <dataValidations count="3">
    <dataValidation sqref="B3" showDropDown="0" showInputMessage="0" showErrorMessage="1" allowBlank="0" errorTitle="Prazo inválido" error="Informe um prazo inteiro entre 1 e 30 dias." type="whole" operator="between">
      <formula1>1</formula1>
      <formula2>30</formula2>
    </dataValidation>
    <dataValidation sqref="B6" showDropDown="0" showInputMessage="0" showErrorMessage="1" allowBlank="0" errorTitle="Limite inválido" error="Informe um limite inteiro entre 1 e 500 volumes." type="whole" operator="between">
      <formula1>1</formula1>
      <formula2>500</formula2>
    </dataValidation>
    <dataValidation sqref="B4:B5" showDropDown="0" showInputMessage="0" showErrorMessage="1" allowBlank="0" errorTitle="Data inválida" error="Informe uma data dentro da janela de dez anos apresentada." type="date" operator="between">
      <formula1>DATE(2021,1,1)</formula1>
      <formula2>DATE(2031,12,31)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2026-09-19T09:19:17Z</dcterms:created>
  <dcterms:modified xmlns:dcterms="http://purl.org/dc/terms/" xmlns:xsi="http://www.w3.org/2001/XMLSchema-instance" xsi:type="dcterms:W3CDTF">2026-09-19T09:19:17+00:00Z</dcterms:modified>
</cp:coreProperties>
</file>