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remissa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5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color rgb="FF17324D"/>
      <sz val="10"/>
    </font>
    <font>
      <name val="Calibri"/>
      <b val="1"/>
      <color rgb="FF17324D"/>
      <sz val="10"/>
    </font>
    <font>
      <name val="Calibri"/>
      <b val="1"/>
      <color rgb="FFFFFFFF"/>
      <sz val="16"/>
    </font>
  </fonts>
  <fills count="13">
    <fill>
      <patternFill/>
    </fill>
    <fill>
      <patternFill patternType="gray125"/>
    </fill>
    <fill>
      <patternFill patternType="solid">
        <fgColor rgb="FF17324D"/>
      </patternFill>
    </fill>
    <fill>
      <patternFill patternType="solid">
        <fgColor rgb="FFEEF4F1"/>
      </patternFill>
    </fill>
    <fill>
      <patternFill patternType="solid">
        <fgColor rgb="FFFFF3D8"/>
      </patternFill>
    </fill>
    <fill>
      <patternFill patternType="solid">
        <fgColor rgb="FFFFFFFF"/>
      </patternFill>
    </fill>
    <fill>
      <patternFill patternType="solid">
        <fgColor rgb="FF2F6F68"/>
      </patternFill>
    </fill>
    <fill>
      <patternFill patternType="solid">
        <fgColor rgb="FFE7ECEF"/>
      </patternFill>
    </fill>
    <fill>
      <patternFill patternType="solid">
        <fgColor rgb="FFFCE8E6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EADCF8"/>
      </patternFill>
    </fill>
  </fills>
  <borders count="6">
    <border>
      <left/>
      <right/>
      <top/>
      <bottom/>
      <diagonal/>
    </border>
    <border>
      <left style="thin">
        <color rgb="FFC9D4D0"/>
      </left>
      <right style="thin">
        <color rgb="FFC9D4D0"/>
      </right>
      <top style="thin">
        <color rgb="FFC9D4D0"/>
      </top>
      <bottom style="thin">
        <color rgb="FFC9D4D0"/>
      </bottom>
    </border>
    <border>
      <left/>
      <right/>
      <top style="thin">
        <color rgb="FFC9D4D0"/>
      </top>
      <bottom/>
      <diagonal/>
    </border>
    <border>
      <left/>
      <right style="thin">
        <color rgb="FFC9D4D0"/>
      </right>
      <top style="thin">
        <color rgb="FFC9D4D0"/>
      </top>
      <bottom/>
      <diagonal/>
    </border>
    <border>
      <left/>
      <right/>
      <top style="thin">
        <color rgb="FFC9D4D0"/>
      </top>
      <bottom style="thin">
        <color rgb="FFC9D4D0"/>
      </bottom>
      <diagonal/>
    </border>
    <border>
      <left/>
      <right style="thin">
        <color rgb="FFC9D4D0"/>
      </right>
      <top style="thin">
        <color rgb="FFC9D4D0"/>
      </top>
      <bottom style="thin">
        <color rgb="FFC9D4D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3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/>
    </xf>
    <xf numFmtId="165" fontId="3" fillId="8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5" fontId="3" fillId="9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10" borderId="1" applyAlignment="1" pivotButton="0" quotePrefix="0" xfId="0">
      <alignment horizontal="right" vertical="center"/>
    </xf>
    <xf numFmtId="1" fontId="3" fillId="8" borderId="1" applyAlignment="1" pivotButton="0" quotePrefix="0" xfId="0">
      <alignment horizontal="right" vertical="center"/>
    </xf>
    <xf numFmtId="1" fontId="3" fillId="11" borderId="1" applyAlignment="1" pivotButton="0" quotePrefix="0" xfId="0">
      <alignment horizontal="right" vertical="center"/>
    </xf>
    <xf numFmtId="1" fontId="3" fillId="12" borderId="1" applyAlignment="1" pivotButton="0" quotePrefix="0" xfId="0">
      <alignment horizontal="right" vertical="center"/>
    </xf>
    <xf numFmtId="49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center" vertical="center" wrapText="1"/>
    </xf>
    <xf numFmtId="1" fontId="2" fillId="7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7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5" fontId="3" fillId="9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10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Calibri"/>
        <b val="1"/>
        <color rgb="FF8F2D1F"/>
        <sz val="10"/>
      </font>
      <fill>
        <patternFill patternType="solid">
          <fgColor rgb="FFFCE8E6"/>
        </patternFill>
      </fill>
    </dxf>
    <dxf>
      <font>
        <name val="Calibri"/>
        <b val="1"/>
        <color rgb="FF17324D"/>
        <sz val="10"/>
      </font>
      <fill>
        <patternFill patternType="solid">
          <fgColor rgb="FFFFF2CC"/>
        </patternFill>
      </fill>
    </dxf>
    <dxf>
      <font>
        <name val="Calibri"/>
        <b val="1"/>
        <color rgb="FF8F2D1F"/>
        <sz val="10"/>
      </font>
      <fill>
        <patternFill patternType="solid">
          <fgColor rgb="FFEADCF8"/>
        </patternFill>
      </fill>
    </dxf>
    <dxf>
      <font>
        <name val="Calibri"/>
        <color rgb="FF17324D"/>
        <sz val="10"/>
      </font>
      <fill>
        <patternFill patternType="solid">
          <fgColor rgb="FFFFF2CC"/>
        </patternFill>
      </fill>
    </dxf>
    <dxf>
      <font>
        <name val="Calibri"/>
        <b val="1"/>
        <color rgb="FF17324D"/>
        <sz val="10"/>
      </font>
      <fill>
        <patternFill patternType="solid">
          <fgColor rgb="FFFCE4D6"/>
        </patternFill>
      </fill>
    </dxf>
    <dxf>
      <font>
        <name val="Calibri"/>
        <b val="1"/>
        <color rgb="FF2F7D5B"/>
        <sz val="10"/>
      </font>
      <fill>
        <patternFill patternType="solid">
          <fgColor rgb="FF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ancamentos" displayName="tbLancamentos" ref="A1:R201" headerRowCount="1">
  <autoFilter ref="A1:R201"/>
  <tableColumns count="18">
    <tableColumn id="1" name="ID da cobrança"/>
    <tableColumn id="2" name="Unidade/referência"/>
    <tableColumn id="3" name="Categoria"/>
    <tableColumn id="4" name="Descrição"/>
    <tableColumn id="5" name="Data de lançamento"/>
    <tableColumn id="6" name="Data de vencimento"/>
    <tableColumn id="7" name="Valor lançado"/>
    <tableColumn id="8" name="Acréscimos informados"/>
    <tableColumn id="9" name="Descontos/ajustes"/>
    <tableColumn id="10" name="Valor devido"/>
    <tableColumn id="11" name="Data de recebimento"/>
    <tableColumn id="12" name="Valor recebido"/>
    <tableColumn id="13" name="Saldo"/>
    <tableColumn id="14" name="Situação"/>
    <tableColumn id="15" name="Dias em atraso"/>
    <tableColumn id="16" name="Faixa de atraso"/>
    <tableColumn id="17" name="Alerta"/>
    <tableColumn id="18" name="Observação administrativ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17324D"/>
    <outlinePr summaryBelow="1" summaryRight="1"/>
    <pageSetUpPr/>
  </sheetPr>
  <dimension ref="A1:E11"/>
  <sheetViews>
    <sheetView showGridLines="0" zoomScale="100" workbookViewId="0">
      <selection activeCell="A1" sqref="A1"/>
    </sheetView>
  </sheetViews>
  <sheetFormatPr baseColWidth="8" defaultRowHeight="15"/>
  <cols>
    <col width="37" customWidth="1" min="1" max="1"/>
    <col width="23" customWidth="1" min="2" max="2"/>
    <col width="8" customWidth="1" min="3" max="3"/>
    <col width="31" customWidth="1" min="4" max="4"/>
    <col width="21" customWidth="1" min="5" max="5"/>
  </cols>
  <sheetData>
    <row r="1" ht="38" customHeight="1">
      <c r="A1" s="1" t="inlineStr">
        <is>
          <t>Resumo operacional — contas a receber acessórias</t>
        </is>
      </c>
      <c r="B1" s="28" t="n"/>
      <c r="C1" s="28" t="n"/>
      <c r="D1" s="28" t="n"/>
      <c r="E1" s="29" t="n"/>
    </row>
    <row r="2">
      <c r="A2" s="3" t="inlineStr">
        <is>
          <t>Data de referência</t>
        </is>
      </c>
      <c r="B2" s="30">
        <f>'Premissas'!B2</f>
        <v/>
      </c>
    </row>
    <row r="3" ht="28" customHeight="1">
      <c r="A3" s="3" t="inlineStr">
        <is>
          <t>Período de recebimentos analisado</t>
        </is>
      </c>
      <c r="B3" s="30">
        <f>'Premissas'!B6</f>
        <v/>
      </c>
      <c r="C3" s="3" t="inlineStr">
        <is>
          <t>até</t>
        </is>
      </c>
      <c r="D3" s="30">
        <f>'Premissas'!B7</f>
        <v/>
      </c>
    </row>
    <row r="4" ht="30" customHeight="1">
      <c r="A4" s="5" t="inlineStr">
        <is>
          <t>Indicador</t>
        </is>
      </c>
      <c r="B4" s="5" t="inlineStr">
        <is>
          <t>Resultado</t>
        </is>
      </c>
      <c r="D4" s="5" t="inlineStr">
        <is>
          <t>Saldo pendente por categoria</t>
        </is>
      </c>
      <c r="E4" s="5" t="inlineStr"/>
    </row>
    <row r="5" ht="30" customHeight="1">
      <c r="A5" s="6" t="inlineStr">
        <is>
          <t>Saldo pendente válido</t>
        </is>
      </c>
      <c r="B5" s="31">
        <f>SUMIFS('Lançamentos'!$M$2:$M$201,'Lançamentos'!$M$2:$M$201,"&gt;0",'Lançamentos'!$N$2:$N$201,"&lt;&gt;Revisar")</f>
        <v/>
      </c>
      <c r="D5" s="8" t="inlineStr">
        <is>
          <t>Categoria</t>
        </is>
      </c>
      <c r="E5" s="8" t="inlineStr">
        <is>
          <t>Saldo pendente</t>
        </is>
      </c>
    </row>
    <row r="6">
      <c r="A6" s="9" t="inlineStr">
        <is>
          <t>Valor vencido</t>
        </is>
      </c>
      <c r="B6" s="32">
        <f>SUMIFS('Lançamentos'!$M$2:$M$201,'Lançamentos'!$M$2:$M$201,"&gt;0",'Lançamentos'!$F$2:$F$201,"&lt;"&amp;'Premissas'!$B$2,'Lançamentos'!$N$2:$N$201,"&lt;&gt;Revisar")</f>
        <v/>
      </c>
      <c r="D6" s="6">
        <f>'Premissas'!D2</f>
        <v/>
      </c>
      <c r="E6" s="33">
        <f>SUMIFS('Lançamentos'!$M$2:$M$201,'Lançamentos'!$C$2:$C$201,D6,'Lançamentos'!$M$2:$M$201,"&gt;0",'Lançamentos'!$N$2:$N$201,"&lt;&gt;Revisar")</f>
        <v/>
      </c>
    </row>
    <row r="7">
      <c r="A7" s="6" t="inlineStr">
        <is>
          <t>Valor a vencer no prazo de alerta</t>
        </is>
      </c>
      <c r="B7" s="34">
        <f>SUMIFS('Lançamentos'!$M$2:$M$201,'Lançamentos'!$M$2:$M$201,"&gt;0",'Lançamentos'!$F$2:$F$201,"&gt;="&amp;'Premissas'!$B$2,'Lançamentos'!$F$2:$F$201,"&lt;="&amp;'Premissas'!$B$2+'Premissas'!$B$3,'Lançamentos'!$N$2:$N$201,"&lt;&gt;Revisar")</f>
        <v/>
      </c>
      <c r="D7" s="9">
        <f>'Premissas'!D3</f>
        <v/>
      </c>
      <c r="E7" s="35">
        <f>SUMIFS('Lançamentos'!$M$2:$M$201,'Lançamentos'!$C$2:$C$201,D7,'Lançamentos'!$M$2:$M$201,"&gt;0",'Lançamentos'!$N$2:$N$201,"&lt;&gt;Revisar")</f>
        <v/>
      </c>
    </row>
    <row r="8">
      <c r="A8" s="9" t="inlineStr">
        <is>
          <t>Valor recebido válido no período</t>
        </is>
      </c>
      <c r="B8" s="36">
        <f>SUMIFS('Lançamentos'!$L$2:$L$201,'Lançamentos'!$K$2:$K$201,"&gt;="&amp;'Premissas'!$B$6,'Lançamentos'!$K$2:$K$201,"&lt;="&amp;'Premissas'!$B$7,'Lançamentos'!$N$2:$N$201,"Recebido")+SUMIFS('Lançamentos'!$L$2:$L$201,'Lançamentos'!$K$2:$K$201,"&gt;="&amp;'Premissas'!$B$6,'Lançamentos'!$K$2:$K$201,"&lt;="&amp;'Premissas'!$B$7,'Lançamentos'!$N$2:$N$201,"Recebido parcial")</f>
        <v/>
      </c>
      <c r="D8" s="6">
        <f>'Premissas'!D4</f>
        <v/>
      </c>
      <c r="E8" s="33">
        <f>SUMIFS('Lançamentos'!$M$2:$M$201,'Lançamentos'!$C$2:$C$201,D8,'Lançamentos'!$M$2:$M$201,"&gt;0",'Lançamentos'!$N$2:$N$201,"&lt;&gt;Revisar")</f>
        <v/>
      </c>
    </row>
    <row r="9">
      <c r="A9" s="6" t="inlineStr">
        <is>
          <t>Quantidade de cobranças vencidas</t>
        </is>
      </c>
      <c r="B9" s="15">
        <f>COUNTIFS('Lançamentos'!$M$2:$M$201,"&gt;0",'Lançamentos'!$F$2:$F$201,"&lt;"&amp;'Premissas'!$B$2,'Lançamentos'!$N$2:$N$201,"&lt;&gt;Revisar")</f>
        <v/>
      </c>
      <c r="D9" s="9">
        <f>'Premissas'!D5</f>
        <v/>
      </c>
      <c r="E9" s="35">
        <f>SUMIFS('Lançamentos'!$M$2:$M$201,'Lançamentos'!$C$2:$C$201,D9,'Lançamentos'!$M$2:$M$201,"&gt;0",'Lançamentos'!$N$2:$N$201,"&lt;&gt;Revisar")</f>
        <v/>
      </c>
    </row>
    <row r="10">
      <c r="A10" s="9" t="inlineStr">
        <is>
          <t>Quantidade de recebimentos parciais</t>
        </is>
      </c>
      <c r="B10" s="16">
        <f>COUNTIF('Lançamentos'!$N$2:$N$201,"Recebido parcial")</f>
        <v/>
      </c>
      <c r="D10" s="6">
        <f>'Premissas'!D6</f>
        <v/>
      </c>
      <c r="E10" s="33">
        <f>SUMIFS('Lançamentos'!$M$2:$M$201,'Lançamentos'!$C$2:$C$201,D10,'Lançamentos'!$M$2:$M$201,"&gt;0",'Lançamentos'!$N$2:$N$201,"&lt;&gt;Revisar")</f>
        <v/>
      </c>
    </row>
    <row r="11">
      <c r="A11" s="6" t="inlineStr">
        <is>
          <t>Quantidade de itens a revisar</t>
        </is>
      </c>
      <c r="B11" s="17">
        <f>COUNTIF('Lançamentos'!$N$2:$N$201,"Revisar")</f>
        <v/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2F6F68"/>
    <outlinePr summaryBelow="1" summaryRight="1"/>
    <pageSetUpPr/>
  </sheetPr>
  <dimension ref="A1:R2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25" customWidth="1" min="3" max="3"/>
    <col width="43" customWidth="1" min="4" max="4"/>
    <col width="17" customWidth="1" min="5" max="5"/>
    <col width="17" customWidth="1" min="6" max="6"/>
    <col width="17" customWidth="1" min="7" max="7"/>
    <col width="20" customWidth="1" min="8" max="8"/>
    <col width="19" customWidth="1" min="9" max="9"/>
    <col width="17" customWidth="1" min="10" max="10"/>
    <col width="19" customWidth="1" min="11" max="11"/>
    <col width="17" customWidth="1" min="12" max="12"/>
    <col width="17" customWidth="1" min="13" max="13"/>
    <col width="20" customWidth="1" min="14" max="14"/>
    <col width="15" customWidth="1" min="15" max="15"/>
    <col width="21" customWidth="1" min="16" max="16"/>
    <col width="23" customWidth="1" min="17" max="17"/>
    <col width="39" customWidth="1" min="18" max="18"/>
  </cols>
  <sheetData>
    <row r="1" ht="44" customHeight="1">
      <c r="A1" s="5" t="inlineStr">
        <is>
          <t>ID da cobrança</t>
        </is>
      </c>
      <c r="B1" s="5" t="inlineStr">
        <is>
          <t>Unidade/referência</t>
        </is>
      </c>
      <c r="C1" s="5" t="inlineStr">
        <is>
          <t>Categoria</t>
        </is>
      </c>
      <c r="D1" s="5" t="inlineStr">
        <is>
          <t>Descrição</t>
        </is>
      </c>
      <c r="E1" s="5" t="inlineStr">
        <is>
          <t>Data de lançamento</t>
        </is>
      </c>
      <c r="F1" s="5" t="inlineStr">
        <is>
          <t>Data de vencimento</t>
        </is>
      </c>
      <c r="G1" s="5" t="inlineStr">
        <is>
          <t>Valor lançado</t>
        </is>
      </c>
      <c r="H1" s="5" t="inlineStr">
        <is>
          <t>Acréscimos informados</t>
        </is>
      </c>
      <c r="I1" s="5" t="inlineStr">
        <is>
          <t>Descontos/ajustes</t>
        </is>
      </c>
      <c r="J1" s="8" t="inlineStr">
        <is>
          <t>Valor devido</t>
        </is>
      </c>
      <c r="K1" s="5" t="inlineStr">
        <is>
          <t>Data de recebimento</t>
        </is>
      </c>
      <c r="L1" s="5" t="inlineStr">
        <is>
          <t>Valor recebido</t>
        </is>
      </c>
      <c r="M1" s="8" t="inlineStr">
        <is>
          <t>Saldo</t>
        </is>
      </c>
      <c r="N1" s="8" t="inlineStr">
        <is>
          <t>Situação</t>
        </is>
      </c>
      <c r="O1" s="8" t="inlineStr">
        <is>
          <t>Dias em atraso</t>
        </is>
      </c>
      <c r="P1" s="8" t="inlineStr">
        <is>
          <t>Faixa de atraso</t>
        </is>
      </c>
      <c r="Q1" s="8" t="inlineStr">
        <is>
          <t>Alerta</t>
        </is>
      </c>
      <c r="R1" s="5" t="inlineStr">
        <is>
          <t>Observação administrativa</t>
        </is>
      </c>
    </row>
    <row r="2" ht="34" customHeight="1">
      <c r="A2" s="18" t="inlineStr">
        <is>
          <t>FIC-001</t>
        </is>
      </c>
      <c r="B2" s="18" t="inlineStr">
        <is>
          <t>FIC-101</t>
        </is>
      </c>
      <c r="C2" s="19" t="inlineStr">
        <is>
          <t>Uso de espaço comum</t>
        </is>
      </c>
      <c r="D2" s="20" t="inlineStr">
        <is>
          <t>Exemplo fictício — uso de espaço comum A</t>
        </is>
      </c>
      <c r="E2" s="37" t="n">
        <v>46266</v>
      </c>
      <c r="F2" s="37" t="n">
        <v>46275</v>
      </c>
      <c r="G2" s="38" t="n">
        <v>300</v>
      </c>
      <c r="H2" s="38" t="n">
        <v>0</v>
      </c>
      <c r="I2" s="38" t="n">
        <v>0</v>
      </c>
      <c r="J2" s="39">
        <f>IF(A2="","",IF(OR(G2="",G2&lt;=0),"",MAX(0,G2+IF(H2="",0,H2)-IF(I2="",0,I2))))</f>
        <v/>
      </c>
      <c r="K2" s="37" t="n"/>
      <c r="L2" s="38" t="n"/>
      <c r="M2" s="39">
        <f>IF(OR(A2="",J2=""),"",J2-IF(L2="",0,L2))</f>
        <v/>
      </c>
      <c r="N2" s="24">
        <f>IF(COUNTA(A2:I2,K2:L2,R2)=0,"",IF(OR(A2="",B2="",C2="",D2="",E2="",F2="",J2="",F2&lt;E2,AND(A2&lt;&gt;"",COUNTIF($A$2:$A$201,A2)&gt;1),AND(K2="",L2&lt;&gt;""),AND(K2&lt;&gt;"",OR(L2="",L2&lt;=0,K2&lt;E2,K2&gt;'Premissas'!$B$2))),"Revisar",IF(M2&lt;0,"Revisar",IF(M2=0,IF(K2="","Revisar","Recebido"),IF(IF(L2="",0,L2)&gt;0,"Recebido parcial",IF(F2&lt;'Premissas'!$B$2,"Em atraso",IF(F2&lt;='Premissas'!$B$2+'Premissas'!$B$3,"A vencer","Em aberto")))))))</f>
        <v/>
      </c>
      <c r="O2" s="25">
        <f>IF(OR(N2="",N2="Revisar",M2="",M2&lt;=0,F2="",F2&gt;='Premissas'!$B$2),"",'Premissas'!$B$2-F2)</f>
        <v/>
      </c>
      <c r="P2" s="24">
        <f>IF(N2="","",IF(N2="Recebido","Quitado",IF(N2="Revisar","Revisar",IF(O2="","Sem atraso",IF(O2&lt;='Premissas'!$B$4,"1 a "&amp;'Premissas'!$B$4&amp;" dias",IF(O2&lt;='Premissas'!$B$5,('Premissas'!$B$4+1)&amp;" a "&amp;'Premissas'!$B$5&amp;" dias","Acima de "&amp;'Premissas'!$B$5&amp;" dias"))))))</f>
        <v/>
      </c>
      <c r="Q2" s="24">
        <f>IF(N2="","",IF(N2="Revisar","Conferir dados",IF(N2="Em atraso","Cobrança vencida",IF(N2="Recebido parcial",IF(F2&lt;'Premissas'!$B$2,"Parcial e vencida","Recebimento parcial"),IF(N2="A vencer","Vence em breve","")))))</f>
        <v/>
      </c>
      <c r="R2" s="20" t="n"/>
    </row>
    <row r="3" ht="34" customHeight="1">
      <c r="A3" s="18" t="inlineStr">
        <is>
          <t>FIC-002</t>
        </is>
      </c>
      <c r="B3" s="18" t="inlineStr">
        <is>
          <t>FIC-204</t>
        </is>
      </c>
      <c r="C3" s="19" t="inlineStr">
        <is>
          <t>Reposição de item</t>
        </is>
      </c>
      <c r="D3" s="20" t="inlineStr">
        <is>
          <t>Exemplo fictício — reposição de item A</t>
        </is>
      </c>
      <c r="E3" s="37" t="n">
        <v>46267</v>
      </c>
      <c r="F3" s="37" t="n">
        <v>46285</v>
      </c>
      <c r="G3" s="38" t="n">
        <v>85</v>
      </c>
      <c r="H3" s="38" t="n">
        <v>0</v>
      </c>
      <c r="I3" s="38" t="n">
        <v>0</v>
      </c>
      <c r="J3" s="39">
        <f>IF(A3="","",IF(OR(G3="",G3&lt;=0),"",MAX(0,G3+IF(H3="",0,H3)-IF(I3="",0,I3))))</f>
        <v/>
      </c>
      <c r="K3" s="37" t="n"/>
      <c r="L3" s="38" t="n"/>
      <c r="M3" s="39">
        <f>IF(OR(A3="",J3=""),"",J3-IF(L3="",0,L3))</f>
        <v/>
      </c>
      <c r="N3" s="24">
        <f>IF(COUNTA(A3:I3,K3:L3,R3)=0,"",IF(OR(A3="",B3="",C3="",D3="",E3="",F3="",J3="",F3&lt;E3,AND(A3&lt;&gt;"",COUNTIF($A$2:$A$201,A3)&gt;1),AND(K3="",L3&lt;&gt;""),AND(K3&lt;&gt;"",OR(L3="",L3&lt;=0,K3&lt;E3,K3&gt;'Premissas'!$B$2))),"Revisar",IF(M3&lt;0,"Revisar",IF(M3=0,IF(K3="","Revisar","Recebido"),IF(IF(L3="",0,L3)&gt;0,"Recebido parcial",IF(F3&lt;'Premissas'!$B$2,"Em atraso",IF(F3&lt;='Premissas'!$B$2+'Premissas'!$B$3,"A vencer","Em aberto")))))))</f>
        <v/>
      </c>
      <c r="O3" s="25">
        <f>IF(OR(N3="",N3="Revisar",M3="",M3&lt;=0,F3="",F3&gt;='Premissas'!$B$2),"",'Premissas'!$B$2-F3)</f>
        <v/>
      </c>
      <c r="P3" s="24">
        <f>IF(N3="","",IF(N3="Recebido","Quitado",IF(N3="Revisar","Revisar",IF(O3="","Sem atraso",IF(O3&lt;='Premissas'!$B$4,"1 a "&amp;'Premissas'!$B$4&amp;" dias",IF(O3&lt;='Premissas'!$B$5,('Premissas'!$B$4+1)&amp;" a "&amp;'Premissas'!$B$5&amp;" dias","Acima de "&amp;'Premissas'!$B$5&amp;" dias"))))))</f>
        <v/>
      </c>
      <c r="Q3" s="24">
        <f>IF(N3="","",IF(N3="Revisar","Conferir dados",IF(N3="Em atraso","Cobrança vencida",IF(N3="Recebido parcial",IF(F3&lt;'Premissas'!$B$2,"Parcial e vencida","Recebimento parcial"),IF(N3="A vencer","Vence em breve","")))))</f>
        <v/>
      </c>
      <c r="R3" s="20" t="n"/>
    </row>
    <row r="4" ht="34" customHeight="1">
      <c r="A4" s="18" t="inlineStr">
        <is>
          <t>FIC-003</t>
        </is>
      </c>
      <c r="B4" s="18" t="inlineStr">
        <is>
          <t>FIC-305</t>
        </is>
      </c>
      <c r="C4" s="19" t="inlineStr">
        <is>
          <t>Consumo individualizado</t>
        </is>
      </c>
      <c r="D4" s="20" t="inlineStr">
        <is>
          <t>Exemplo fictício — consumo individualizado A</t>
        </is>
      </c>
      <c r="E4" s="37" t="n">
        <v>46235</v>
      </c>
      <c r="F4" s="37" t="n">
        <v>46249</v>
      </c>
      <c r="G4" s="38" t="n">
        <v>142.5</v>
      </c>
      <c r="H4" s="38" t="n">
        <v>0</v>
      </c>
      <c r="I4" s="38" t="n">
        <v>0</v>
      </c>
      <c r="J4" s="39">
        <f>IF(A4="","",IF(OR(G4="",G4&lt;=0),"",MAX(0,G4+IF(H4="",0,H4)-IF(I4="",0,I4))))</f>
        <v/>
      </c>
      <c r="K4" s="37" t="n">
        <v>46254</v>
      </c>
      <c r="L4" s="38" t="n">
        <v>50</v>
      </c>
      <c r="M4" s="39">
        <f>IF(OR(A4="",J4=""),"",J4-IF(L4="",0,L4))</f>
        <v/>
      </c>
      <c r="N4" s="24">
        <f>IF(COUNTA(A4:I4,K4:L4,R4)=0,"",IF(OR(A4="",B4="",C4="",D4="",E4="",F4="",J4="",F4&lt;E4,AND(A4&lt;&gt;"",COUNTIF($A$2:$A$201,A4)&gt;1),AND(K4="",L4&lt;&gt;""),AND(K4&lt;&gt;"",OR(L4="",L4&lt;=0,K4&lt;E4,K4&gt;'Premissas'!$B$2))),"Revisar",IF(M4&lt;0,"Revisar",IF(M4=0,IF(K4="","Revisar","Recebido"),IF(IF(L4="",0,L4)&gt;0,"Recebido parcial",IF(F4&lt;'Premissas'!$B$2,"Em atraso",IF(F4&lt;='Premissas'!$B$2+'Premissas'!$B$3,"A vencer","Em aberto")))))))</f>
        <v/>
      </c>
      <c r="O4" s="25">
        <f>IF(OR(N4="",N4="Revisar",M4="",M4&lt;=0,F4="",F4&gt;='Premissas'!$B$2),"",'Premissas'!$B$2-F4)</f>
        <v/>
      </c>
      <c r="P4" s="24">
        <f>IF(N4="","",IF(N4="Recebido","Quitado",IF(N4="Revisar","Revisar",IF(O4="","Sem atraso",IF(O4&lt;='Premissas'!$B$4,"1 a "&amp;'Premissas'!$B$4&amp;" dias",IF(O4&lt;='Premissas'!$B$5,('Premissas'!$B$4+1)&amp;" a "&amp;'Premissas'!$B$5&amp;" dias","Acima de "&amp;'Premissas'!$B$5&amp;" dias"))))))</f>
        <v/>
      </c>
      <c r="Q4" s="24">
        <f>IF(N4="","",IF(N4="Revisar","Conferir dados",IF(N4="Em atraso","Cobrança vencida",IF(N4="Recebido parcial",IF(F4&lt;'Premissas'!$B$2,"Parcial e vencida","Recebimento parcial"),IF(N4="A vencer","Vence em breve","")))))</f>
        <v/>
      </c>
      <c r="R4" s="20" t="n"/>
    </row>
    <row r="5" ht="34" customHeight="1">
      <c r="A5" s="18" t="inlineStr">
        <is>
          <t>FIC-004</t>
        </is>
      </c>
      <c r="B5" s="18" t="inlineStr">
        <is>
          <t>FIC-402</t>
        </is>
      </c>
      <c r="C5" s="19" t="inlineStr">
        <is>
          <t>Rateio extraordinário</t>
        </is>
      </c>
      <c r="D5" s="20" t="inlineStr">
        <is>
          <t>Exemplo fictício — rateio extraordinário A</t>
        </is>
      </c>
      <c r="E5" s="37" t="n">
        <v>46213</v>
      </c>
      <c r="F5" s="37" t="n">
        <v>46244</v>
      </c>
      <c r="G5" s="38" t="n">
        <v>1200</v>
      </c>
      <c r="H5" s="38" t="n">
        <v>0</v>
      </c>
      <c r="I5" s="38" t="n">
        <v>0</v>
      </c>
      <c r="J5" s="39">
        <f>IF(A5="","",IF(OR(G5="",G5&lt;=0),"",MAX(0,G5+IF(H5="",0,H5)-IF(I5="",0,I5))))</f>
        <v/>
      </c>
      <c r="K5" s="37" t="n">
        <v>46243</v>
      </c>
      <c r="L5" s="38" t="n">
        <v>1200</v>
      </c>
      <c r="M5" s="39">
        <f>IF(OR(A5="",J5=""),"",J5-IF(L5="",0,L5))</f>
        <v/>
      </c>
      <c r="N5" s="24">
        <f>IF(COUNTA(A5:I5,K5:L5,R5)=0,"",IF(OR(A5="",B5="",C5="",D5="",E5="",F5="",J5="",F5&lt;E5,AND(A5&lt;&gt;"",COUNTIF($A$2:$A$201,A5)&gt;1),AND(K5="",L5&lt;&gt;""),AND(K5&lt;&gt;"",OR(L5="",L5&lt;=0,K5&lt;E5,K5&gt;'Premissas'!$B$2))),"Revisar",IF(M5&lt;0,"Revisar",IF(M5=0,IF(K5="","Revisar","Recebido"),IF(IF(L5="",0,L5)&gt;0,"Recebido parcial",IF(F5&lt;'Premissas'!$B$2,"Em atraso",IF(F5&lt;='Premissas'!$B$2+'Premissas'!$B$3,"A vencer","Em aberto")))))))</f>
        <v/>
      </c>
      <c r="O5" s="25">
        <f>IF(OR(N5="",N5="Revisar",M5="",M5&lt;=0,F5="",F5&gt;='Premissas'!$B$2),"",'Premissas'!$B$2-F5)</f>
        <v/>
      </c>
      <c r="P5" s="24">
        <f>IF(N5="","",IF(N5="Recebido","Quitado",IF(N5="Revisar","Revisar",IF(O5="","Sem atraso",IF(O5&lt;='Premissas'!$B$4,"1 a "&amp;'Premissas'!$B$4&amp;" dias",IF(O5&lt;='Premissas'!$B$5,('Premissas'!$B$4+1)&amp;" a "&amp;'Premissas'!$B$5&amp;" dias","Acima de "&amp;'Premissas'!$B$5&amp;" dias"))))))</f>
        <v/>
      </c>
      <c r="Q5" s="24">
        <f>IF(N5="","",IF(N5="Revisar","Conferir dados",IF(N5="Em atraso","Cobrança vencida",IF(N5="Recebido parcial",IF(F5&lt;'Premissas'!$B$2,"Parcial e vencida","Recebimento parcial"),IF(N5="A vencer","Vence em breve","")))))</f>
        <v/>
      </c>
      <c r="R5" s="20" t="n"/>
    </row>
    <row r="6" ht="34" customHeight="1">
      <c r="A6" s="18" t="inlineStr">
        <is>
          <t>FIC-005</t>
        </is>
      </c>
      <c r="B6" s="18" t="inlineStr">
        <is>
          <t>FIC-503</t>
        </is>
      </c>
      <c r="C6" s="19" t="inlineStr">
        <is>
          <t>Outro</t>
        </is>
      </c>
      <c r="D6" s="20" t="inlineStr">
        <is>
          <t>Exemplo fictício — lançamento administrativo A</t>
        </is>
      </c>
      <c r="E6" s="37" t="n">
        <v>46280</v>
      </c>
      <c r="F6" s="37" t="n">
        <v>46295</v>
      </c>
      <c r="G6" s="38" t="n">
        <v>60</v>
      </c>
      <c r="H6" s="38" t="n">
        <v>0</v>
      </c>
      <c r="I6" s="38" t="n">
        <v>0</v>
      </c>
      <c r="J6" s="39">
        <f>IF(A6="","",IF(OR(G6="",G6&lt;=0),"",MAX(0,G6+IF(H6="",0,H6)-IF(I6="",0,I6))))</f>
        <v/>
      </c>
      <c r="K6" s="37" t="n"/>
      <c r="L6" s="38" t="n"/>
      <c r="M6" s="39">
        <f>IF(OR(A6="",J6=""),"",J6-IF(L6="",0,L6))</f>
        <v/>
      </c>
      <c r="N6" s="24">
        <f>IF(COUNTA(A6:I6,K6:L6,R6)=0,"",IF(OR(A6="",B6="",C6="",D6="",E6="",F6="",J6="",F6&lt;E6,AND(A6&lt;&gt;"",COUNTIF($A$2:$A$201,A6)&gt;1),AND(K6="",L6&lt;&gt;""),AND(K6&lt;&gt;"",OR(L6="",L6&lt;=0,K6&lt;E6,K6&gt;'Premissas'!$B$2))),"Revisar",IF(M6&lt;0,"Revisar",IF(M6=0,IF(K6="","Revisar","Recebido"),IF(IF(L6="",0,L6)&gt;0,"Recebido parcial",IF(F6&lt;'Premissas'!$B$2,"Em atraso",IF(F6&lt;='Premissas'!$B$2+'Premissas'!$B$3,"A vencer","Em aberto")))))))</f>
        <v/>
      </c>
      <c r="O6" s="25">
        <f>IF(OR(N6="",N6="Revisar",M6="",M6&lt;=0,F6="",F6&gt;='Premissas'!$B$2),"",'Premissas'!$B$2-F6)</f>
        <v/>
      </c>
      <c r="P6" s="24">
        <f>IF(N6="","",IF(N6="Recebido","Quitado",IF(N6="Revisar","Revisar",IF(O6="","Sem atraso",IF(O6&lt;='Premissas'!$B$4,"1 a "&amp;'Premissas'!$B$4&amp;" dias",IF(O6&lt;='Premissas'!$B$5,('Premissas'!$B$4+1)&amp;" a "&amp;'Premissas'!$B$5&amp;" dias","Acima de "&amp;'Premissas'!$B$5&amp;" dias"))))))</f>
        <v/>
      </c>
      <c r="Q6" s="24">
        <f>IF(N6="","",IF(N6="Revisar","Conferir dados",IF(N6="Em atraso","Cobrança vencida",IF(N6="Recebido parcial",IF(F6&lt;'Premissas'!$B$2,"Parcial e vencida","Recebimento parcial"),IF(N6="A vencer","Vence em breve","")))))</f>
        <v/>
      </c>
      <c r="R6" s="20" t="n"/>
    </row>
    <row r="7" ht="34" customHeight="1">
      <c r="A7" s="18" t="inlineStr">
        <is>
          <t>FIC-006</t>
        </is>
      </c>
      <c r="B7" s="18" t="inlineStr">
        <is>
          <t>FIC-601</t>
        </is>
      </c>
      <c r="C7" s="19" t="inlineStr">
        <is>
          <t>Uso de espaço comum</t>
        </is>
      </c>
      <c r="D7" s="20" t="inlineStr">
        <is>
          <t>Exemplo fictício — uso de espaço comum B</t>
        </is>
      </c>
      <c r="E7" s="37" t="n">
        <v>46174</v>
      </c>
      <c r="F7" s="37" t="n">
        <v>46183</v>
      </c>
      <c r="G7" s="38" t="n">
        <v>450</v>
      </c>
      <c r="H7" s="38" t="n">
        <v>0</v>
      </c>
      <c r="I7" s="38" t="n">
        <v>0</v>
      </c>
      <c r="J7" s="39">
        <f>IF(A7="","",IF(OR(G7="",G7&lt;=0),"",MAX(0,G7+IF(H7="",0,H7)-IF(I7="",0,I7))))</f>
        <v/>
      </c>
      <c r="K7" s="37" t="n"/>
      <c r="L7" s="38" t="n"/>
      <c r="M7" s="39">
        <f>IF(OR(A7="",J7=""),"",J7-IF(L7="",0,L7))</f>
        <v/>
      </c>
      <c r="N7" s="24">
        <f>IF(COUNTA(A7:I7,K7:L7,R7)=0,"",IF(OR(A7="",B7="",C7="",D7="",E7="",F7="",J7="",F7&lt;E7,AND(A7&lt;&gt;"",COUNTIF($A$2:$A$201,A7)&gt;1),AND(K7="",L7&lt;&gt;""),AND(K7&lt;&gt;"",OR(L7="",L7&lt;=0,K7&lt;E7,K7&gt;'Premissas'!$B$2))),"Revisar",IF(M7&lt;0,"Revisar",IF(M7=0,IF(K7="","Revisar","Recebido"),IF(IF(L7="",0,L7)&gt;0,"Recebido parcial",IF(F7&lt;'Premissas'!$B$2,"Em atraso",IF(F7&lt;='Premissas'!$B$2+'Premissas'!$B$3,"A vencer","Em aberto")))))))</f>
        <v/>
      </c>
      <c r="O7" s="25">
        <f>IF(OR(N7="",N7="Revisar",M7="",M7&lt;=0,F7="",F7&gt;='Premissas'!$B$2),"",'Premissas'!$B$2-F7)</f>
        <v/>
      </c>
      <c r="P7" s="24">
        <f>IF(N7="","",IF(N7="Recebido","Quitado",IF(N7="Revisar","Revisar",IF(O7="","Sem atraso",IF(O7&lt;='Premissas'!$B$4,"1 a "&amp;'Premissas'!$B$4&amp;" dias",IF(O7&lt;='Premissas'!$B$5,('Premissas'!$B$4+1)&amp;" a "&amp;'Premissas'!$B$5&amp;" dias","Acima de "&amp;'Premissas'!$B$5&amp;" dias"))))))</f>
        <v/>
      </c>
      <c r="Q7" s="24">
        <f>IF(N7="","",IF(N7="Revisar","Conferir dados",IF(N7="Em atraso","Cobrança vencida",IF(N7="Recebido parcial",IF(F7&lt;'Premissas'!$B$2,"Parcial e vencida","Recebimento parcial"),IF(N7="A vencer","Vence em breve","")))))</f>
        <v/>
      </c>
      <c r="R7" s="20" t="n"/>
    </row>
    <row r="8" ht="34" customHeight="1">
      <c r="A8" s="18" t="inlineStr">
        <is>
          <t>FIC-007</t>
        </is>
      </c>
      <c r="B8" s="18" t="inlineStr">
        <is>
          <t>FIC-702</t>
        </is>
      </c>
      <c r="C8" s="19" t="inlineStr">
        <is>
          <t>Reposição de item</t>
        </is>
      </c>
      <c r="D8" s="20" t="inlineStr">
        <is>
          <t>Exemplo fictício — reposição de item B</t>
        </is>
      </c>
      <c r="E8" s="37" t="n">
        <v>46270</v>
      </c>
      <c r="F8" s="37" t="n">
        <v>46283</v>
      </c>
      <c r="G8" s="38" t="n">
        <v>75</v>
      </c>
      <c r="H8" s="38" t="n">
        <v>0</v>
      </c>
      <c r="I8" s="38" t="n">
        <v>0</v>
      </c>
      <c r="J8" s="39">
        <f>IF(A8="","",IF(OR(G8="",G8&lt;=0),"",MAX(0,G8+IF(H8="",0,H8)-IF(I8="",0,I8))))</f>
        <v/>
      </c>
      <c r="K8" s="37" t="n">
        <v>46283</v>
      </c>
      <c r="L8" s="38" t="n">
        <v>75</v>
      </c>
      <c r="M8" s="39">
        <f>IF(OR(A8="",J8=""),"",J8-IF(L8="",0,L8))</f>
        <v/>
      </c>
      <c r="N8" s="24">
        <f>IF(COUNTA(A8:I8,K8:L8,R8)=0,"",IF(OR(A8="",B8="",C8="",D8="",E8="",F8="",J8="",F8&lt;E8,AND(A8&lt;&gt;"",COUNTIF($A$2:$A$201,A8)&gt;1),AND(K8="",L8&lt;&gt;""),AND(K8&lt;&gt;"",OR(L8="",L8&lt;=0,K8&lt;E8,K8&gt;'Premissas'!$B$2))),"Revisar",IF(M8&lt;0,"Revisar",IF(M8=0,IF(K8="","Revisar","Recebido"),IF(IF(L8="",0,L8)&gt;0,"Recebido parcial",IF(F8&lt;'Premissas'!$B$2,"Em atraso",IF(F8&lt;='Premissas'!$B$2+'Premissas'!$B$3,"A vencer","Em aberto")))))))</f>
        <v/>
      </c>
      <c r="O8" s="25">
        <f>IF(OR(N8="",N8="Revisar",M8="",M8&lt;=0,F8="",F8&gt;='Premissas'!$B$2),"",'Premissas'!$B$2-F8)</f>
        <v/>
      </c>
      <c r="P8" s="24">
        <f>IF(N8="","",IF(N8="Recebido","Quitado",IF(N8="Revisar","Revisar",IF(O8="","Sem atraso",IF(O8&lt;='Premissas'!$B$4,"1 a "&amp;'Premissas'!$B$4&amp;" dias",IF(O8&lt;='Premissas'!$B$5,('Premissas'!$B$4+1)&amp;" a "&amp;'Premissas'!$B$5&amp;" dias","Acima de "&amp;'Premissas'!$B$5&amp;" dias"))))))</f>
        <v/>
      </c>
      <c r="Q8" s="24">
        <f>IF(N8="","",IF(N8="Revisar","Conferir dados",IF(N8="Em atraso","Cobrança vencida",IF(N8="Recebido parcial",IF(F8&lt;'Premissas'!$B$2,"Parcial e vencida","Recebimento parcial"),IF(N8="A vencer","Vence em breve","")))))</f>
        <v/>
      </c>
      <c r="R8" s="20" t="n"/>
    </row>
    <row r="9" ht="34" customHeight="1">
      <c r="A9" s="18" t="inlineStr">
        <is>
          <t>FIC-008</t>
        </is>
      </c>
      <c r="B9" s="18" t="inlineStr">
        <is>
          <t>FIC-803</t>
        </is>
      </c>
      <c r="C9" s="19" t="inlineStr">
        <is>
          <t>Consumo individualizado</t>
        </is>
      </c>
      <c r="D9" s="20" t="inlineStr">
        <is>
          <t>Exemplo fictício — consumo individualizado B</t>
        </is>
      </c>
      <c r="E9" s="37" t="n">
        <v>46266</v>
      </c>
      <c r="F9" s="37" t="n">
        <v>46282</v>
      </c>
      <c r="G9" s="38" t="n">
        <v>210</v>
      </c>
      <c r="H9" s="38" t="n">
        <v>5</v>
      </c>
      <c r="I9" s="38" t="n">
        <v>0</v>
      </c>
      <c r="J9" s="39">
        <f>IF(A9="","",IF(OR(G9="",G9&lt;=0),"",MAX(0,G9+IF(H9="",0,H9)-IF(I9="",0,I9))))</f>
        <v/>
      </c>
      <c r="K9" s="37" t="n">
        <v>46283</v>
      </c>
      <c r="L9" s="38" t="n">
        <v>215</v>
      </c>
      <c r="M9" s="39">
        <f>IF(OR(A9="",J9=""),"",J9-IF(L9="",0,L9))</f>
        <v/>
      </c>
      <c r="N9" s="24">
        <f>IF(COUNTA(A9:I9,K9:L9,R9)=0,"",IF(OR(A9="",B9="",C9="",D9="",E9="",F9="",J9="",F9&lt;E9,AND(A9&lt;&gt;"",COUNTIF($A$2:$A$201,A9)&gt;1),AND(K9="",L9&lt;&gt;""),AND(K9&lt;&gt;"",OR(L9="",L9&lt;=0,K9&lt;E9,K9&gt;'Premissas'!$B$2))),"Revisar",IF(M9&lt;0,"Revisar",IF(M9=0,IF(K9="","Revisar","Recebido"),IF(IF(L9="",0,L9)&gt;0,"Recebido parcial",IF(F9&lt;'Premissas'!$B$2,"Em atraso",IF(F9&lt;='Premissas'!$B$2+'Premissas'!$B$3,"A vencer","Em aberto")))))))</f>
        <v/>
      </c>
      <c r="O9" s="25">
        <f>IF(OR(N9="",N9="Revisar",M9="",M9&lt;=0,F9="",F9&gt;='Premissas'!$B$2),"",'Premissas'!$B$2-F9)</f>
        <v/>
      </c>
      <c r="P9" s="24">
        <f>IF(N9="","",IF(N9="Recebido","Quitado",IF(N9="Revisar","Revisar",IF(O9="","Sem atraso",IF(O9&lt;='Premissas'!$B$4,"1 a "&amp;'Premissas'!$B$4&amp;" dias",IF(O9&lt;='Premissas'!$B$5,('Premissas'!$B$4+1)&amp;" a "&amp;'Premissas'!$B$5&amp;" dias","Acima de "&amp;'Premissas'!$B$5&amp;" dias"))))))</f>
        <v/>
      </c>
      <c r="Q9" s="24">
        <f>IF(N9="","",IF(N9="Revisar","Conferir dados",IF(N9="Em atraso","Cobrança vencida",IF(N9="Recebido parcial",IF(F9&lt;'Premissas'!$B$2,"Parcial e vencida","Recebimento parcial"),IF(N9="A vencer","Vence em breve","")))))</f>
        <v/>
      </c>
      <c r="R9" s="20" t="n"/>
    </row>
    <row r="10" ht="34" customHeight="1">
      <c r="A10" s="18" t="inlineStr">
        <is>
          <t>FIC-009</t>
        </is>
      </c>
      <c r="B10" s="18" t="inlineStr">
        <is>
          <t>FIC-904</t>
        </is>
      </c>
      <c r="C10" s="19" t="inlineStr">
        <is>
          <t>Rateio extraordinário</t>
        </is>
      </c>
      <c r="D10" s="20" t="inlineStr">
        <is>
          <t>Exemplo fictício — rateio extraordinário B</t>
        </is>
      </c>
      <c r="E10" s="37" t="n">
        <v>46270</v>
      </c>
      <c r="F10" s="37" t="n">
        <v>46290</v>
      </c>
      <c r="G10" s="38" t="n">
        <v>800</v>
      </c>
      <c r="H10" s="38" t="n">
        <v>0</v>
      </c>
      <c r="I10" s="38" t="n">
        <v>0</v>
      </c>
      <c r="J10" s="39">
        <f>IF(A10="","",IF(OR(G10="",G10&lt;=0),"",MAX(0,G10+IF(H10="",0,H10)-IF(I10="",0,I10))))</f>
        <v/>
      </c>
      <c r="K10" s="37" t="n">
        <v>46277</v>
      </c>
      <c r="L10" s="38" t="n">
        <v>300</v>
      </c>
      <c r="M10" s="39">
        <f>IF(OR(A10="",J10=""),"",J10-IF(L10="",0,L10))</f>
        <v/>
      </c>
      <c r="N10" s="24">
        <f>IF(COUNTA(A10:I10,K10:L10,R10)=0,"",IF(OR(A10="",B10="",C10="",D10="",E10="",F10="",J10="",F10&lt;E10,AND(A10&lt;&gt;"",COUNTIF($A$2:$A$201,A10)&gt;1),AND(K10="",L10&lt;&gt;""),AND(K10&lt;&gt;"",OR(L10="",L10&lt;=0,K10&lt;E10,K10&gt;'Premissas'!$B$2))),"Revisar",IF(M10&lt;0,"Revisar",IF(M10=0,IF(K10="","Revisar","Recebido"),IF(IF(L10="",0,L10)&gt;0,"Recebido parcial",IF(F10&lt;'Premissas'!$B$2,"Em atraso",IF(F10&lt;='Premissas'!$B$2+'Premissas'!$B$3,"A vencer","Em aberto")))))))</f>
        <v/>
      </c>
      <c r="O10" s="25">
        <f>IF(OR(N10="",N10="Revisar",M10="",M10&lt;=0,F10="",F10&gt;='Premissas'!$B$2),"",'Premissas'!$B$2-F10)</f>
        <v/>
      </c>
      <c r="P10" s="24">
        <f>IF(N10="","",IF(N10="Recebido","Quitado",IF(N10="Revisar","Revisar",IF(O10="","Sem atraso",IF(O10&lt;='Premissas'!$B$4,"1 a "&amp;'Premissas'!$B$4&amp;" dias",IF(O10&lt;='Premissas'!$B$5,('Premissas'!$B$4+1)&amp;" a "&amp;'Premissas'!$B$5&amp;" dias","Acima de "&amp;'Premissas'!$B$5&amp;" dias"))))))</f>
        <v/>
      </c>
      <c r="Q10" s="24">
        <f>IF(N10="","",IF(N10="Revisar","Conferir dados",IF(N10="Em atraso","Cobrança vencida",IF(N10="Recebido parcial",IF(F10&lt;'Premissas'!$B$2,"Parcial e vencida","Recebimento parcial"),IF(N10="A vencer","Vence em breve","")))))</f>
        <v/>
      </c>
      <c r="R10" s="20" t="n"/>
    </row>
    <row r="11" ht="34" customHeight="1">
      <c r="A11" s="18" t="inlineStr">
        <is>
          <t>FIC-010</t>
        </is>
      </c>
      <c r="B11" s="18" t="inlineStr">
        <is>
          <t>FIC-1005</t>
        </is>
      </c>
      <c r="C11" s="19" t="inlineStr">
        <is>
          <t>Outro</t>
        </is>
      </c>
      <c r="D11" s="20" t="inlineStr">
        <is>
          <t>Exemplo fictício — divergência para conferência</t>
        </is>
      </c>
      <c r="E11" s="37" t="n">
        <v>46275</v>
      </c>
      <c r="F11" s="37" t="n">
        <v>46277</v>
      </c>
      <c r="G11" s="38" t="n">
        <v>100</v>
      </c>
      <c r="H11" s="38" t="n">
        <v>0</v>
      </c>
      <c r="I11" s="38" t="n">
        <v>10</v>
      </c>
      <c r="J11" s="39">
        <f>IF(A11="","",IF(OR(G11="",G11&lt;=0),"",MAX(0,G11+IF(H11="",0,H11)-IF(I11="",0,I11))))</f>
        <v/>
      </c>
      <c r="K11" s="37" t="n">
        <v>46278</v>
      </c>
      <c r="L11" s="38" t="n">
        <v>100</v>
      </c>
      <c r="M11" s="39">
        <f>IF(OR(A11="",J11=""),"",J11-IF(L11="",0,L11))</f>
        <v/>
      </c>
      <c r="N11" s="24">
        <f>IF(COUNTA(A11:I11,K11:L11,R11)=0,"",IF(OR(A11="",B11="",C11="",D11="",E11="",F11="",J11="",F11&lt;E11,AND(A11&lt;&gt;"",COUNTIF($A$2:$A$201,A11)&gt;1),AND(K11="",L11&lt;&gt;""),AND(K11&lt;&gt;"",OR(L11="",L11&lt;=0,K11&lt;E11,K11&gt;'Premissas'!$B$2))),"Revisar",IF(M11&lt;0,"Revisar",IF(M11=0,IF(K11="","Revisar","Recebido"),IF(IF(L11="",0,L11)&gt;0,"Recebido parcial",IF(F11&lt;'Premissas'!$B$2,"Em atraso",IF(F11&lt;='Premissas'!$B$2+'Premissas'!$B$3,"A vencer","Em aberto")))))))</f>
        <v/>
      </c>
      <c r="O11" s="25">
        <f>IF(OR(N11="",N11="Revisar",M11="",M11&lt;=0,F11="",F11&gt;='Premissas'!$B$2),"",'Premissas'!$B$2-F11)</f>
        <v/>
      </c>
      <c r="P11" s="24">
        <f>IF(N11="","",IF(N11="Recebido","Quitado",IF(N11="Revisar","Revisar",IF(O11="","Sem atraso",IF(O11&lt;='Premissas'!$B$4,"1 a "&amp;'Premissas'!$B$4&amp;" dias",IF(O11&lt;='Premissas'!$B$5,('Premissas'!$B$4+1)&amp;" a "&amp;'Premissas'!$B$5&amp;" dias","Acima de "&amp;'Premissas'!$B$5&amp;" dias"))))))</f>
        <v/>
      </c>
      <c r="Q11" s="24">
        <f>IF(N11="","",IF(N11="Revisar","Conferir dados",IF(N11="Em atraso","Cobrança vencida",IF(N11="Recebido parcial",IF(F11&lt;'Premissas'!$B$2,"Parcial e vencida","Recebimento parcial"),IF(N11="A vencer","Vence em breve","")))))</f>
        <v/>
      </c>
      <c r="R11" s="20" t="inlineStr">
        <is>
          <t>Exemplo fictício — conferir o valor informado.</t>
        </is>
      </c>
    </row>
    <row r="12" ht="23" customHeight="1">
      <c r="A12" s="18" t="n"/>
      <c r="B12" s="18" t="n"/>
      <c r="C12" s="19" t="n"/>
      <c r="D12" s="20" t="n"/>
      <c r="E12" s="37" t="n"/>
      <c r="F12" s="37" t="n"/>
      <c r="G12" s="38" t="n"/>
      <c r="H12" s="38" t="n"/>
      <c r="I12" s="38" t="n"/>
      <c r="J12" s="39">
        <f>IF(A12="","",IF(OR(G12="",G12&lt;=0),"",MAX(0,G12+IF(H12="",0,H12)-IF(I12="",0,I12))))</f>
        <v/>
      </c>
      <c r="K12" s="37" t="n"/>
      <c r="L12" s="38" t="n"/>
      <c r="M12" s="39">
        <f>IF(OR(A12="",J12=""),"",J12-IF(L12="",0,L12))</f>
        <v/>
      </c>
      <c r="N12" s="24">
        <f>IF(COUNTA(A12:I12,K12:L12,R12)=0,"",IF(OR(A12="",B12="",C12="",D12="",E12="",F12="",J12="",F12&lt;E12,AND(A12&lt;&gt;"",COUNTIF($A$2:$A$201,A12)&gt;1),AND(K12="",L12&lt;&gt;""),AND(K12&lt;&gt;"",OR(L12="",L12&lt;=0,K12&lt;E12,K12&gt;'Premissas'!$B$2))),"Revisar",IF(M12&lt;0,"Revisar",IF(M12=0,IF(K12="","Revisar","Recebido"),IF(IF(L12="",0,L12)&gt;0,"Recebido parcial",IF(F12&lt;'Premissas'!$B$2,"Em atraso",IF(F12&lt;='Premissas'!$B$2+'Premissas'!$B$3,"A vencer","Em aberto")))))))</f>
        <v/>
      </c>
      <c r="O12" s="25">
        <f>IF(OR(N12="",N12="Revisar",M12="",M12&lt;=0,F12="",F12&gt;='Premissas'!$B$2),"",'Premissas'!$B$2-F12)</f>
        <v/>
      </c>
      <c r="P12" s="24">
        <f>IF(N12="","",IF(N12="Recebido","Quitado",IF(N12="Revisar","Revisar",IF(O12="","Sem atraso",IF(O12&lt;='Premissas'!$B$4,"1 a "&amp;'Premissas'!$B$4&amp;" dias",IF(O12&lt;='Premissas'!$B$5,('Premissas'!$B$4+1)&amp;" a "&amp;'Premissas'!$B$5&amp;" dias","Acima de "&amp;'Premissas'!$B$5&amp;" dias"))))))</f>
        <v/>
      </c>
      <c r="Q12" s="24">
        <f>IF(N12="","",IF(N12="Revisar","Conferir dados",IF(N12="Em atraso","Cobrança vencida",IF(N12="Recebido parcial",IF(F12&lt;'Premissas'!$B$2,"Parcial e vencida","Recebimento parcial"),IF(N12="A vencer","Vence em breve","")))))</f>
        <v/>
      </c>
      <c r="R12" s="20" t="n"/>
    </row>
    <row r="13" ht="23" customHeight="1">
      <c r="A13" s="18" t="n"/>
      <c r="B13" s="18" t="n"/>
      <c r="C13" s="19" t="n"/>
      <c r="D13" s="20" t="n"/>
      <c r="E13" s="37" t="n"/>
      <c r="F13" s="37" t="n"/>
      <c r="G13" s="38" t="n"/>
      <c r="H13" s="38" t="n"/>
      <c r="I13" s="38" t="n"/>
      <c r="J13" s="39">
        <f>IF(A13="","",IF(OR(G13="",G13&lt;=0),"",MAX(0,G13+IF(H13="",0,H13)-IF(I13="",0,I13))))</f>
        <v/>
      </c>
      <c r="K13" s="37" t="n"/>
      <c r="L13" s="38" t="n"/>
      <c r="M13" s="39">
        <f>IF(OR(A13="",J13=""),"",J13-IF(L13="",0,L13))</f>
        <v/>
      </c>
      <c r="N13" s="24">
        <f>IF(COUNTA(A13:I13,K13:L13,R13)=0,"",IF(OR(A13="",B13="",C13="",D13="",E13="",F13="",J13="",F13&lt;E13,AND(A13&lt;&gt;"",COUNTIF($A$2:$A$201,A13)&gt;1),AND(K13="",L13&lt;&gt;""),AND(K13&lt;&gt;"",OR(L13="",L13&lt;=0,K13&lt;E13,K13&gt;'Premissas'!$B$2))),"Revisar",IF(M13&lt;0,"Revisar",IF(M13=0,IF(K13="","Revisar","Recebido"),IF(IF(L13="",0,L13)&gt;0,"Recebido parcial",IF(F13&lt;'Premissas'!$B$2,"Em atraso",IF(F13&lt;='Premissas'!$B$2+'Premissas'!$B$3,"A vencer","Em aberto")))))))</f>
        <v/>
      </c>
      <c r="O13" s="25">
        <f>IF(OR(N13="",N13="Revisar",M13="",M13&lt;=0,F13="",F13&gt;='Premissas'!$B$2),"",'Premissas'!$B$2-F13)</f>
        <v/>
      </c>
      <c r="P13" s="24">
        <f>IF(N13="","",IF(N13="Recebido","Quitado",IF(N13="Revisar","Revisar",IF(O13="","Sem atraso",IF(O13&lt;='Premissas'!$B$4,"1 a "&amp;'Premissas'!$B$4&amp;" dias",IF(O13&lt;='Premissas'!$B$5,('Premissas'!$B$4+1)&amp;" a "&amp;'Premissas'!$B$5&amp;" dias","Acima de "&amp;'Premissas'!$B$5&amp;" dias"))))))</f>
        <v/>
      </c>
      <c r="Q13" s="24">
        <f>IF(N13="","",IF(N13="Revisar","Conferir dados",IF(N13="Em atraso","Cobrança vencida",IF(N13="Recebido parcial",IF(F13&lt;'Premissas'!$B$2,"Parcial e vencida","Recebimento parcial"),IF(N13="A vencer","Vence em breve","")))))</f>
        <v/>
      </c>
      <c r="R13" s="20" t="n"/>
    </row>
    <row r="14" ht="23" customHeight="1">
      <c r="A14" s="18" t="n"/>
      <c r="B14" s="18" t="n"/>
      <c r="C14" s="19" t="n"/>
      <c r="D14" s="20" t="n"/>
      <c r="E14" s="37" t="n"/>
      <c r="F14" s="37" t="n"/>
      <c r="G14" s="38" t="n"/>
      <c r="H14" s="38" t="n"/>
      <c r="I14" s="38" t="n"/>
      <c r="J14" s="39">
        <f>IF(A14="","",IF(OR(G14="",G14&lt;=0),"",MAX(0,G14+IF(H14="",0,H14)-IF(I14="",0,I14))))</f>
        <v/>
      </c>
      <c r="K14" s="37" t="n"/>
      <c r="L14" s="38" t="n"/>
      <c r="M14" s="39">
        <f>IF(OR(A14="",J14=""),"",J14-IF(L14="",0,L14))</f>
        <v/>
      </c>
      <c r="N14" s="24">
        <f>IF(COUNTA(A14:I14,K14:L14,R14)=0,"",IF(OR(A14="",B14="",C14="",D14="",E14="",F14="",J14="",F14&lt;E14,AND(A14&lt;&gt;"",COUNTIF($A$2:$A$201,A14)&gt;1),AND(K14="",L14&lt;&gt;""),AND(K14&lt;&gt;"",OR(L14="",L14&lt;=0,K14&lt;E14,K14&gt;'Premissas'!$B$2))),"Revisar",IF(M14&lt;0,"Revisar",IF(M14=0,IF(K14="","Revisar","Recebido"),IF(IF(L14="",0,L14)&gt;0,"Recebido parcial",IF(F14&lt;'Premissas'!$B$2,"Em atraso",IF(F14&lt;='Premissas'!$B$2+'Premissas'!$B$3,"A vencer","Em aberto")))))))</f>
        <v/>
      </c>
      <c r="O14" s="25">
        <f>IF(OR(N14="",N14="Revisar",M14="",M14&lt;=0,F14="",F14&gt;='Premissas'!$B$2),"",'Premissas'!$B$2-F14)</f>
        <v/>
      </c>
      <c r="P14" s="24">
        <f>IF(N14="","",IF(N14="Recebido","Quitado",IF(N14="Revisar","Revisar",IF(O14="","Sem atraso",IF(O14&lt;='Premissas'!$B$4,"1 a "&amp;'Premissas'!$B$4&amp;" dias",IF(O14&lt;='Premissas'!$B$5,('Premissas'!$B$4+1)&amp;" a "&amp;'Premissas'!$B$5&amp;" dias","Acima de "&amp;'Premissas'!$B$5&amp;" dias"))))))</f>
        <v/>
      </c>
      <c r="Q14" s="24">
        <f>IF(N14="","",IF(N14="Revisar","Conferir dados",IF(N14="Em atraso","Cobrança vencida",IF(N14="Recebido parcial",IF(F14&lt;'Premissas'!$B$2,"Parcial e vencida","Recebimento parcial"),IF(N14="A vencer","Vence em breve","")))))</f>
        <v/>
      </c>
      <c r="R14" s="20" t="n"/>
    </row>
    <row r="15" ht="23" customHeight="1">
      <c r="A15" s="18" t="n"/>
      <c r="B15" s="18" t="n"/>
      <c r="C15" s="19" t="n"/>
      <c r="D15" s="20" t="n"/>
      <c r="E15" s="37" t="n"/>
      <c r="F15" s="37" t="n"/>
      <c r="G15" s="38" t="n"/>
      <c r="H15" s="38" t="n"/>
      <c r="I15" s="38" t="n"/>
      <c r="J15" s="39">
        <f>IF(A15="","",IF(OR(G15="",G15&lt;=0),"",MAX(0,G15+IF(H15="",0,H15)-IF(I15="",0,I15))))</f>
        <v/>
      </c>
      <c r="K15" s="37" t="n"/>
      <c r="L15" s="38" t="n"/>
      <c r="M15" s="39">
        <f>IF(OR(A15="",J15=""),"",J15-IF(L15="",0,L15))</f>
        <v/>
      </c>
      <c r="N15" s="24">
        <f>IF(COUNTA(A15:I15,K15:L15,R15)=0,"",IF(OR(A15="",B15="",C15="",D15="",E15="",F15="",J15="",F15&lt;E15,AND(A15&lt;&gt;"",COUNTIF($A$2:$A$201,A15)&gt;1),AND(K15="",L15&lt;&gt;""),AND(K15&lt;&gt;"",OR(L15="",L15&lt;=0,K15&lt;E15,K15&gt;'Premissas'!$B$2))),"Revisar",IF(M15&lt;0,"Revisar",IF(M15=0,IF(K15="","Revisar","Recebido"),IF(IF(L15="",0,L15)&gt;0,"Recebido parcial",IF(F15&lt;'Premissas'!$B$2,"Em atraso",IF(F15&lt;='Premissas'!$B$2+'Premissas'!$B$3,"A vencer","Em aberto")))))))</f>
        <v/>
      </c>
      <c r="O15" s="25">
        <f>IF(OR(N15="",N15="Revisar",M15="",M15&lt;=0,F15="",F15&gt;='Premissas'!$B$2),"",'Premissas'!$B$2-F15)</f>
        <v/>
      </c>
      <c r="P15" s="24">
        <f>IF(N15="","",IF(N15="Recebido","Quitado",IF(N15="Revisar","Revisar",IF(O15="","Sem atraso",IF(O15&lt;='Premissas'!$B$4,"1 a "&amp;'Premissas'!$B$4&amp;" dias",IF(O15&lt;='Premissas'!$B$5,('Premissas'!$B$4+1)&amp;" a "&amp;'Premissas'!$B$5&amp;" dias","Acima de "&amp;'Premissas'!$B$5&amp;" dias"))))))</f>
        <v/>
      </c>
      <c r="Q15" s="24">
        <f>IF(N15="","",IF(N15="Revisar","Conferir dados",IF(N15="Em atraso","Cobrança vencida",IF(N15="Recebido parcial",IF(F15&lt;'Premissas'!$B$2,"Parcial e vencida","Recebimento parcial"),IF(N15="A vencer","Vence em breve","")))))</f>
        <v/>
      </c>
      <c r="R15" s="20" t="n"/>
    </row>
    <row r="16" ht="23" customHeight="1">
      <c r="A16" s="18" t="n"/>
      <c r="B16" s="18" t="n"/>
      <c r="C16" s="19" t="n"/>
      <c r="D16" s="20" t="n"/>
      <c r="E16" s="37" t="n"/>
      <c r="F16" s="37" t="n"/>
      <c r="G16" s="38" t="n"/>
      <c r="H16" s="38" t="n"/>
      <c r="I16" s="38" t="n"/>
      <c r="J16" s="39">
        <f>IF(A16="","",IF(OR(G16="",G16&lt;=0),"",MAX(0,G16+IF(H16="",0,H16)-IF(I16="",0,I16))))</f>
        <v/>
      </c>
      <c r="K16" s="37" t="n"/>
      <c r="L16" s="38" t="n"/>
      <c r="M16" s="39">
        <f>IF(OR(A16="",J16=""),"",J16-IF(L16="",0,L16))</f>
        <v/>
      </c>
      <c r="N16" s="24">
        <f>IF(COUNTA(A16:I16,K16:L16,R16)=0,"",IF(OR(A16="",B16="",C16="",D16="",E16="",F16="",J16="",F16&lt;E16,AND(A16&lt;&gt;"",COUNTIF($A$2:$A$201,A16)&gt;1),AND(K16="",L16&lt;&gt;""),AND(K16&lt;&gt;"",OR(L16="",L16&lt;=0,K16&lt;E16,K16&gt;'Premissas'!$B$2))),"Revisar",IF(M16&lt;0,"Revisar",IF(M16=0,IF(K16="","Revisar","Recebido"),IF(IF(L16="",0,L16)&gt;0,"Recebido parcial",IF(F16&lt;'Premissas'!$B$2,"Em atraso",IF(F16&lt;='Premissas'!$B$2+'Premissas'!$B$3,"A vencer","Em aberto")))))))</f>
        <v/>
      </c>
      <c r="O16" s="25">
        <f>IF(OR(N16="",N16="Revisar",M16="",M16&lt;=0,F16="",F16&gt;='Premissas'!$B$2),"",'Premissas'!$B$2-F16)</f>
        <v/>
      </c>
      <c r="P16" s="24">
        <f>IF(N16="","",IF(N16="Recebido","Quitado",IF(N16="Revisar","Revisar",IF(O16="","Sem atraso",IF(O16&lt;='Premissas'!$B$4,"1 a "&amp;'Premissas'!$B$4&amp;" dias",IF(O16&lt;='Premissas'!$B$5,('Premissas'!$B$4+1)&amp;" a "&amp;'Premissas'!$B$5&amp;" dias","Acima de "&amp;'Premissas'!$B$5&amp;" dias"))))))</f>
        <v/>
      </c>
      <c r="Q16" s="24">
        <f>IF(N16="","",IF(N16="Revisar","Conferir dados",IF(N16="Em atraso","Cobrança vencida",IF(N16="Recebido parcial",IF(F16&lt;'Premissas'!$B$2,"Parcial e vencida","Recebimento parcial"),IF(N16="A vencer","Vence em breve","")))))</f>
        <v/>
      </c>
      <c r="R16" s="20" t="n"/>
    </row>
    <row r="17" ht="23" customHeight="1">
      <c r="A17" s="18" t="n"/>
      <c r="B17" s="18" t="n"/>
      <c r="C17" s="19" t="n"/>
      <c r="D17" s="20" t="n"/>
      <c r="E17" s="37" t="n"/>
      <c r="F17" s="37" t="n"/>
      <c r="G17" s="38" t="n"/>
      <c r="H17" s="38" t="n"/>
      <c r="I17" s="38" t="n"/>
      <c r="J17" s="39">
        <f>IF(A17="","",IF(OR(G17="",G17&lt;=0),"",MAX(0,G17+IF(H17="",0,H17)-IF(I17="",0,I17))))</f>
        <v/>
      </c>
      <c r="K17" s="37" t="n"/>
      <c r="L17" s="38" t="n"/>
      <c r="M17" s="39">
        <f>IF(OR(A17="",J17=""),"",J17-IF(L17="",0,L17))</f>
        <v/>
      </c>
      <c r="N17" s="24">
        <f>IF(COUNTA(A17:I17,K17:L17,R17)=0,"",IF(OR(A17="",B17="",C17="",D17="",E17="",F17="",J17="",F17&lt;E17,AND(A17&lt;&gt;"",COUNTIF($A$2:$A$201,A17)&gt;1),AND(K17="",L17&lt;&gt;""),AND(K17&lt;&gt;"",OR(L17="",L17&lt;=0,K17&lt;E17,K17&gt;'Premissas'!$B$2))),"Revisar",IF(M17&lt;0,"Revisar",IF(M17=0,IF(K17="","Revisar","Recebido"),IF(IF(L17="",0,L17)&gt;0,"Recebido parcial",IF(F17&lt;'Premissas'!$B$2,"Em atraso",IF(F17&lt;='Premissas'!$B$2+'Premissas'!$B$3,"A vencer","Em aberto")))))))</f>
        <v/>
      </c>
      <c r="O17" s="25">
        <f>IF(OR(N17="",N17="Revisar",M17="",M17&lt;=0,F17="",F17&gt;='Premissas'!$B$2),"",'Premissas'!$B$2-F17)</f>
        <v/>
      </c>
      <c r="P17" s="24">
        <f>IF(N17="","",IF(N17="Recebido","Quitado",IF(N17="Revisar","Revisar",IF(O17="","Sem atraso",IF(O17&lt;='Premissas'!$B$4,"1 a "&amp;'Premissas'!$B$4&amp;" dias",IF(O17&lt;='Premissas'!$B$5,('Premissas'!$B$4+1)&amp;" a "&amp;'Premissas'!$B$5&amp;" dias","Acima de "&amp;'Premissas'!$B$5&amp;" dias"))))))</f>
        <v/>
      </c>
      <c r="Q17" s="24">
        <f>IF(N17="","",IF(N17="Revisar","Conferir dados",IF(N17="Em atraso","Cobrança vencida",IF(N17="Recebido parcial",IF(F17&lt;'Premissas'!$B$2,"Parcial e vencida","Recebimento parcial"),IF(N17="A vencer","Vence em breve","")))))</f>
        <v/>
      </c>
      <c r="R17" s="20" t="n"/>
    </row>
    <row r="18" ht="23" customHeight="1">
      <c r="A18" s="18" t="n"/>
      <c r="B18" s="18" t="n"/>
      <c r="C18" s="19" t="n"/>
      <c r="D18" s="20" t="n"/>
      <c r="E18" s="37" t="n"/>
      <c r="F18" s="37" t="n"/>
      <c r="G18" s="38" t="n"/>
      <c r="H18" s="38" t="n"/>
      <c r="I18" s="38" t="n"/>
      <c r="J18" s="39">
        <f>IF(A18="","",IF(OR(G18="",G18&lt;=0),"",MAX(0,G18+IF(H18="",0,H18)-IF(I18="",0,I18))))</f>
        <v/>
      </c>
      <c r="K18" s="37" t="n"/>
      <c r="L18" s="38" t="n"/>
      <c r="M18" s="39">
        <f>IF(OR(A18="",J18=""),"",J18-IF(L18="",0,L18))</f>
        <v/>
      </c>
      <c r="N18" s="24">
        <f>IF(COUNTA(A18:I18,K18:L18,R18)=0,"",IF(OR(A18="",B18="",C18="",D18="",E18="",F18="",J18="",F18&lt;E18,AND(A18&lt;&gt;"",COUNTIF($A$2:$A$201,A18)&gt;1),AND(K18="",L18&lt;&gt;""),AND(K18&lt;&gt;"",OR(L18="",L18&lt;=0,K18&lt;E18,K18&gt;'Premissas'!$B$2))),"Revisar",IF(M18&lt;0,"Revisar",IF(M18=0,IF(K18="","Revisar","Recebido"),IF(IF(L18="",0,L18)&gt;0,"Recebido parcial",IF(F18&lt;'Premissas'!$B$2,"Em atraso",IF(F18&lt;='Premissas'!$B$2+'Premissas'!$B$3,"A vencer","Em aberto")))))))</f>
        <v/>
      </c>
      <c r="O18" s="25">
        <f>IF(OR(N18="",N18="Revisar",M18="",M18&lt;=0,F18="",F18&gt;='Premissas'!$B$2),"",'Premissas'!$B$2-F18)</f>
        <v/>
      </c>
      <c r="P18" s="24">
        <f>IF(N18="","",IF(N18="Recebido","Quitado",IF(N18="Revisar","Revisar",IF(O18="","Sem atraso",IF(O18&lt;='Premissas'!$B$4,"1 a "&amp;'Premissas'!$B$4&amp;" dias",IF(O18&lt;='Premissas'!$B$5,('Premissas'!$B$4+1)&amp;" a "&amp;'Premissas'!$B$5&amp;" dias","Acima de "&amp;'Premissas'!$B$5&amp;" dias"))))))</f>
        <v/>
      </c>
      <c r="Q18" s="24">
        <f>IF(N18="","",IF(N18="Revisar","Conferir dados",IF(N18="Em atraso","Cobrança vencida",IF(N18="Recebido parcial",IF(F18&lt;'Premissas'!$B$2,"Parcial e vencida","Recebimento parcial"),IF(N18="A vencer","Vence em breve","")))))</f>
        <v/>
      </c>
      <c r="R18" s="20" t="n"/>
    </row>
    <row r="19" ht="23" customHeight="1">
      <c r="A19" s="18" t="n"/>
      <c r="B19" s="18" t="n"/>
      <c r="C19" s="19" t="n"/>
      <c r="D19" s="20" t="n"/>
      <c r="E19" s="37" t="n"/>
      <c r="F19" s="37" t="n"/>
      <c r="G19" s="38" t="n"/>
      <c r="H19" s="38" t="n"/>
      <c r="I19" s="38" t="n"/>
      <c r="J19" s="39">
        <f>IF(A19="","",IF(OR(G19="",G19&lt;=0),"",MAX(0,G19+IF(H19="",0,H19)-IF(I19="",0,I19))))</f>
        <v/>
      </c>
      <c r="K19" s="37" t="n"/>
      <c r="L19" s="38" t="n"/>
      <c r="M19" s="39">
        <f>IF(OR(A19="",J19=""),"",J19-IF(L19="",0,L19))</f>
        <v/>
      </c>
      <c r="N19" s="24">
        <f>IF(COUNTA(A19:I19,K19:L19,R19)=0,"",IF(OR(A19="",B19="",C19="",D19="",E19="",F19="",J19="",F19&lt;E19,AND(A19&lt;&gt;"",COUNTIF($A$2:$A$201,A19)&gt;1),AND(K19="",L19&lt;&gt;""),AND(K19&lt;&gt;"",OR(L19="",L19&lt;=0,K19&lt;E19,K19&gt;'Premissas'!$B$2))),"Revisar",IF(M19&lt;0,"Revisar",IF(M19=0,IF(K19="","Revisar","Recebido"),IF(IF(L19="",0,L19)&gt;0,"Recebido parcial",IF(F19&lt;'Premissas'!$B$2,"Em atraso",IF(F19&lt;='Premissas'!$B$2+'Premissas'!$B$3,"A vencer","Em aberto")))))))</f>
        <v/>
      </c>
      <c r="O19" s="25">
        <f>IF(OR(N19="",N19="Revisar",M19="",M19&lt;=0,F19="",F19&gt;='Premissas'!$B$2),"",'Premissas'!$B$2-F19)</f>
        <v/>
      </c>
      <c r="P19" s="24">
        <f>IF(N19="","",IF(N19="Recebido","Quitado",IF(N19="Revisar","Revisar",IF(O19="","Sem atraso",IF(O19&lt;='Premissas'!$B$4,"1 a "&amp;'Premissas'!$B$4&amp;" dias",IF(O19&lt;='Premissas'!$B$5,('Premissas'!$B$4+1)&amp;" a "&amp;'Premissas'!$B$5&amp;" dias","Acima de "&amp;'Premissas'!$B$5&amp;" dias"))))))</f>
        <v/>
      </c>
      <c r="Q19" s="24">
        <f>IF(N19="","",IF(N19="Revisar","Conferir dados",IF(N19="Em atraso","Cobrança vencida",IF(N19="Recebido parcial",IF(F19&lt;'Premissas'!$B$2,"Parcial e vencida","Recebimento parcial"),IF(N19="A vencer","Vence em breve","")))))</f>
        <v/>
      </c>
      <c r="R19" s="20" t="n"/>
    </row>
    <row r="20" ht="23" customHeight="1">
      <c r="A20" s="18" t="n"/>
      <c r="B20" s="18" t="n"/>
      <c r="C20" s="19" t="n"/>
      <c r="D20" s="20" t="n"/>
      <c r="E20" s="37" t="n"/>
      <c r="F20" s="37" t="n"/>
      <c r="G20" s="38" t="n"/>
      <c r="H20" s="38" t="n"/>
      <c r="I20" s="38" t="n"/>
      <c r="J20" s="39">
        <f>IF(A20="","",IF(OR(G20="",G20&lt;=0),"",MAX(0,G20+IF(H20="",0,H20)-IF(I20="",0,I20))))</f>
        <v/>
      </c>
      <c r="K20" s="37" t="n"/>
      <c r="L20" s="38" t="n"/>
      <c r="M20" s="39">
        <f>IF(OR(A20="",J20=""),"",J20-IF(L20="",0,L20))</f>
        <v/>
      </c>
      <c r="N20" s="24">
        <f>IF(COUNTA(A20:I20,K20:L20,R20)=0,"",IF(OR(A20="",B20="",C20="",D20="",E20="",F20="",J20="",F20&lt;E20,AND(A20&lt;&gt;"",COUNTIF($A$2:$A$201,A20)&gt;1),AND(K20="",L20&lt;&gt;""),AND(K20&lt;&gt;"",OR(L20="",L20&lt;=0,K20&lt;E20,K20&gt;'Premissas'!$B$2))),"Revisar",IF(M20&lt;0,"Revisar",IF(M20=0,IF(K20="","Revisar","Recebido"),IF(IF(L20="",0,L20)&gt;0,"Recebido parcial",IF(F20&lt;'Premissas'!$B$2,"Em atraso",IF(F20&lt;='Premissas'!$B$2+'Premissas'!$B$3,"A vencer","Em aberto")))))))</f>
        <v/>
      </c>
      <c r="O20" s="25">
        <f>IF(OR(N20="",N20="Revisar",M20="",M20&lt;=0,F20="",F20&gt;='Premissas'!$B$2),"",'Premissas'!$B$2-F20)</f>
        <v/>
      </c>
      <c r="P20" s="24">
        <f>IF(N20="","",IF(N20="Recebido","Quitado",IF(N20="Revisar","Revisar",IF(O20="","Sem atraso",IF(O20&lt;='Premissas'!$B$4,"1 a "&amp;'Premissas'!$B$4&amp;" dias",IF(O20&lt;='Premissas'!$B$5,('Premissas'!$B$4+1)&amp;" a "&amp;'Premissas'!$B$5&amp;" dias","Acima de "&amp;'Premissas'!$B$5&amp;" dias"))))))</f>
        <v/>
      </c>
      <c r="Q20" s="24">
        <f>IF(N20="","",IF(N20="Revisar","Conferir dados",IF(N20="Em atraso","Cobrança vencida",IF(N20="Recebido parcial",IF(F20&lt;'Premissas'!$B$2,"Parcial e vencida","Recebimento parcial"),IF(N20="A vencer","Vence em breve","")))))</f>
        <v/>
      </c>
      <c r="R20" s="20" t="n"/>
    </row>
    <row r="21" ht="23" customHeight="1">
      <c r="A21" s="18" t="n"/>
      <c r="B21" s="18" t="n"/>
      <c r="C21" s="19" t="n"/>
      <c r="D21" s="20" t="n"/>
      <c r="E21" s="37" t="n"/>
      <c r="F21" s="37" t="n"/>
      <c r="G21" s="38" t="n"/>
      <c r="H21" s="38" t="n"/>
      <c r="I21" s="38" t="n"/>
      <c r="J21" s="39">
        <f>IF(A21="","",IF(OR(G21="",G21&lt;=0),"",MAX(0,G21+IF(H21="",0,H21)-IF(I21="",0,I21))))</f>
        <v/>
      </c>
      <c r="K21" s="37" t="n"/>
      <c r="L21" s="38" t="n"/>
      <c r="M21" s="39">
        <f>IF(OR(A21="",J21=""),"",J21-IF(L21="",0,L21))</f>
        <v/>
      </c>
      <c r="N21" s="24">
        <f>IF(COUNTA(A21:I21,K21:L21,R21)=0,"",IF(OR(A21="",B21="",C21="",D21="",E21="",F21="",J21="",F21&lt;E21,AND(A21&lt;&gt;"",COUNTIF($A$2:$A$201,A21)&gt;1),AND(K21="",L21&lt;&gt;""),AND(K21&lt;&gt;"",OR(L21="",L21&lt;=0,K21&lt;E21,K21&gt;'Premissas'!$B$2))),"Revisar",IF(M21&lt;0,"Revisar",IF(M21=0,IF(K21="","Revisar","Recebido"),IF(IF(L21="",0,L21)&gt;0,"Recebido parcial",IF(F21&lt;'Premissas'!$B$2,"Em atraso",IF(F21&lt;='Premissas'!$B$2+'Premissas'!$B$3,"A vencer","Em aberto")))))))</f>
        <v/>
      </c>
      <c r="O21" s="25">
        <f>IF(OR(N21="",N21="Revisar",M21="",M21&lt;=0,F21="",F21&gt;='Premissas'!$B$2),"",'Premissas'!$B$2-F21)</f>
        <v/>
      </c>
      <c r="P21" s="24">
        <f>IF(N21="","",IF(N21="Recebido","Quitado",IF(N21="Revisar","Revisar",IF(O21="","Sem atraso",IF(O21&lt;='Premissas'!$B$4,"1 a "&amp;'Premissas'!$B$4&amp;" dias",IF(O21&lt;='Premissas'!$B$5,('Premissas'!$B$4+1)&amp;" a "&amp;'Premissas'!$B$5&amp;" dias","Acima de "&amp;'Premissas'!$B$5&amp;" dias"))))))</f>
        <v/>
      </c>
      <c r="Q21" s="24">
        <f>IF(N21="","",IF(N21="Revisar","Conferir dados",IF(N21="Em atraso","Cobrança vencida",IF(N21="Recebido parcial",IF(F21&lt;'Premissas'!$B$2,"Parcial e vencida","Recebimento parcial"),IF(N21="A vencer","Vence em breve","")))))</f>
        <v/>
      </c>
      <c r="R21" s="20" t="n"/>
    </row>
    <row r="22" ht="23" customHeight="1">
      <c r="A22" s="18" t="n"/>
      <c r="B22" s="18" t="n"/>
      <c r="C22" s="19" t="n"/>
      <c r="D22" s="20" t="n"/>
      <c r="E22" s="37" t="n"/>
      <c r="F22" s="37" t="n"/>
      <c r="G22" s="38" t="n"/>
      <c r="H22" s="38" t="n"/>
      <c r="I22" s="38" t="n"/>
      <c r="J22" s="39">
        <f>IF(A22="","",IF(OR(G22="",G22&lt;=0),"",MAX(0,G22+IF(H22="",0,H22)-IF(I22="",0,I22))))</f>
        <v/>
      </c>
      <c r="K22" s="37" t="n"/>
      <c r="L22" s="38" t="n"/>
      <c r="M22" s="39">
        <f>IF(OR(A22="",J22=""),"",J22-IF(L22="",0,L22))</f>
        <v/>
      </c>
      <c r="N22" s="24">
        <f>IF(COUNTA(A22:I22,K22:L22,R22)=0,"",IF(OR(A22="",B22="",C22="",D22="",E22="",F22="",J22="",F22&lt;E22,AND(A22&lt;&gt;"",COUNTIF($A$2:$A$201,A22)&gt;1),AND(K22="",L22&lt;&gt;""),AND(K22&lt;&gt;"",OR(L22="",L22&lt;=0,K22&lt;E22,K22&gt;'Premissas'!$B$2))),"Revisar",IF(M22&lt;0,"Revisar",IF(M22=0,IF(K22="","Revisar","Recebido"),IF(IF(L22="",0,L22)&gt;0,"Recebido parcial",IF(F22&lt;'Premissas'!$B$2,"Em atraso",IF(F22&lt;='Premissas'!$B$2+'Premissas'!$B$3,"A vencer","Em aberto")))))))</f>
        <v/>
      </c>
      <c r="O22" s="25">
        <f>IF(OR(N22="",N22="Revisar",M22="",M22&lt;=0,F22="",F22&gt;='Premissas'!$B$2),"",'Premissas'!$B$2-F22)</f>
        <v/>
      </c>
      <c r="P22" s="24">
        <f>IF(N22="","",IF(N22="Recebido","Quitado",IF(N22="Revisar","Revisar",IF(O22="","Sem atraso",IF(O22&lt;='Premissas'!$B$4,"1 a "&amp;'Premissas'!$B$4&amp;" dias",IF(O22&lt;='Premissas'!$B$5,('Premissas'!$B$4+1)&amp;" a "&amp;'Premissas'!$B$5&amp;" dias","Acima de "&amp;'Premissas'!$B$5&amp;" dias"))))))</f>
        <v/>
      </c>
      <c r="Q22" s="24">
        <f>IF(N22="","",IF(N22="Revisar","Conferir dados",IF(N22="Em atraso","Cobrança vencida",IF(N22="Recebido parcial",IF(F22&lt;'Premissas'!$B$2,"Parcial e vencida","Recebimento parcial"),IF(N22="A vencer","Vence em breve","")))))</f>
        <v/>
      </c>
      <c r="R22" s="20" t="n"/>
    </row>
    <row r="23" ht="23" customHeight="1">
      <c r="A23" s="18" t="n"/>
      <c r="B23" s="18" t="n"/>
      <c r="C23" s="19" t="n"/>
      <c r="D23" s="20" t="n"/>
      <c r="E23" s="37" t="n"/>
      <c r="F23" s="37" t="n"/>
      <c r="G23" s="38" t="n"/>
      <c r="H23" s="38" t="n"/>
      <c r="I23" s="38" t="n"/>
      <c r="J23" s="39">
        <f>IF(A23="","",IF(OR(G23="",G23&lt;=0),"",MAX(0,G23+IF(H23="",0,H23)-IF(I23="",0,I23))))</f>
        <v/>
      </c>
      <c r="K23" s="37" t="n"/>
      <c r="L23" s="38" t="n"/>
      <c r="M23" s="39">
        <f>IF(OR(A23="",J23=""),"",J23-IF(L23="",0,L23))</f>
        <v/>
      </c>
      <c r="N23" s="24">
        <f>IF(COUNTA(A23:I23,K23:L23,R23)=0,"",IF(OR(A23="",B23="",C23="",D23="",E23="",F23="",J23="",F23&lt;E23,AND(A23&lt;&gt;"",COUNTIF($A$2:$A$201,A23)&gt;1),AND(K23="",L23&lt;&gt;""),AND(K23&lt;&gt;"",OR(L23="",L23&lt;=0,K23&lt;E23,K23&gt;'Premissas'!$B$2))),"Revisar",IF(M23&lt;0,"Revisar",IF(M23=0,IF(K23="","Revisar","Recebido"),IF(IF(L23="",0,L23)&gt;0,"Recebido parcial",IF(F23&lt;'Premissas'!$B$2,"Em atraso",IF(F23&lt;='Premissas'!$B$2+'Premissas'!$B$3,"A vencer","Em aberto")))))))</f>
        <v/>
      </c>
      <c r="O23" s="25">
        <f>IF(OR(N23="",N23="Revisar",M23="",M23&lt;=0,F23="",F23&gt;='Premissas'!$B$2),"",'Premissas'!$B$2-F23)</f>
        <v/>
      </c>
      <c r="P23" s="24">
        <f>IF(N23="","",IF(N23="Recebido","Quitado",IF(N23="Revisar","Revisar",IF(O23="","Sem atraso",IF(O23&lt;='Premissas'!$B$4,"1 a "&amp;'Premissas'!$B$4&amp;" dias",IF(O23&lt;='Premissas'!$B$5,('Premissas'!$B$4+1)&amp;" a "&amp;'Premissas'!$B$5&amp;" dias","Acima de "&amp;'Premissas'!$B$5&amp;" dias"))))))</f>
        <v/>
      </c>
      <c r="Q23" s="24">
        <f>IF(N23="","",IF(N23="Revisar","Conferir dados",IF(N23="Em atraso","Cobrança vencida",IF(N23="Recebido parcial",IF(F23&lt;'Premissas'!$B$2,"Parcial e vencida","Recebimento parcial"),IF(N23="A vencer","Vence em breve","")))))</f>
        <v/>
      </c>
      <c r="R23" s="20" t="n"/>
    </row>
    <row r="24" ht="23" customHeight="1">
      <c r="A24" s="18" t="n"/>
      <c r="B24" s="18" t="n"/>
      <c r="C24" s="19" t="n"/>
      <c r="D24" s="20" t="n"/>
      <c r="E24" s="37" t="n"/>
      <c r="F24" s="37" t="n"/>
      <c r="G24" s="38" t="n"/>
      <c r="H24" s="38" t="n"/>
      <c r="I24" s="38" t="n"/>
      <c r="J24" s="39">
        <f>IF(A24="","",IF(OR(G24="",G24&lt;=0),"",MAX(0,G24+IF(H24="",0,H24)-IF(I24="",0,I24))))</f>
        <v/>
      </c>
      <c r="K24" s="37" t="n"/>
      <c r="L24" s="38" t="n"/>
      <c r="M24" s="39">
        <f>IF(OR(A24="",J24=""),"",J24-IF(L24="",0,L24))</f>
        <v/>
      </c>
      <c r="N24" s="24">
        <f>IF(COUNTA(A24:I24,K24:L24,R24)=0,"",IF(OR(A24="",B24="",C24="",D24="",E24="",F24="",J24="",F24&lt;E24,AND(A24&lt;&gt;"",COUNTIF($A$2:$A$201,A24)&gt;1),AND(K24="",L24&lt;&gt;""),AND(K24&lt;&gt;"",OR(L24="",L24&lt;=0,K24&lt;E24,K24&gt;'Premissas'!$B$2))),"Revisar",IF(M24&lt;0,"Revisar",IF(M24=0,IF(K24="","Revisar","Recebido"),IF(IF(L24="",0,L24)&gt;0,"Recebido parcial",IF(F24&lt;'Premissas'!$B$2,"Em atraso",IF(F24&lt;='Premissas'!$B$2+'Premissas'!$B$3,"A vencer","Em aberto")))))))</f>
        <v/>
      </c>
      <c r="O24" s="25">
        <f>IF(OR(N24="",N24="Revisar",M24="",M24&lt;=0,F24="",F24&gt;='Premissas'!$B$2),"",'Premissas'!$B$2-F24)</f>
        <v/>
      </c>
      <c r="P24" s="24">
        <f>IF(N24="","",IF(N24="Recebido","Quitado",IF(N24="Revisar","Revisar",IF(O24="","Sem atraso",IF(O24&lt;='Premissas'!$B$4,"1 a "&amp;'Premissas'!$B$4&amp;" dias",IF(O24&lt;='Premissas'!$B$5,('Premissas'!$B$4+1)&amp;" a "&amp;'Premissas'!$B$5&amp;" dias","Acima de "&amp;'Premissas'!$B$5&amp;" dias"))))))</f>
        <v/>
      </c>
      <c r="Q24" s="24">
        <f>IF(N24="","",IF(N24="Revisar","Conferir dados",IF(N24="Em atraso","Cobrança vencida",IF(N24="Recebido parcial",IF(F24&lt;'Premissas'!$B$2,"Parcial e vencida","Recebimento parcial"),IF(N24="A vencer","Vence em breve","")))))</f>
        <v/>
      </c>
      <c r="R24" s="20" t="n"/>
    </row>
    <row r="25" ht="23" customHeight="1">
      <c r="A25" s="18" t="n"/>
      <c r="B25" s="18" t="n"/>
      <c r="C25" s="19" t="n"/>
      <c r="D25" s="20" t="n"/>
      <c r="E25" s="37" t="n"/>
      <c r="F25" s="37" t="n"/>
      <c r="G25" s="38" t="n"/>
      <c r="H25" s="38" t="n"/>
      <c r="I25" s="38" t="n"/>
      <c r="J25" s="39">
        <f>IF(A25="","",IF(OR(G25="",G25&lt;=0),"",MAX(0,G25+IF(H25="",0,H25)-IF(I25="",0,I25))))</f>
        <v/>
      </c>
      <c r="K25" s="37" t="n"/>
      <c r="L25" s="38" t="n"/>
      <c r="M25" s="39">
        <f>IF(OR(A25="",J25=""),"",J25-IF(L25="",0,L25))</f>
        <v/>
      </c>
      <c r="N25" s="24">
        <f>IF(COUNTA(A25:I25,K25:L25,R25)=0,"",IF(OR(A25="",B25="",C25="",D25="",E25="",F25="",J25="",F25&lt;E25,AND(A25&lt;&gt;"",COUNTIF($A$2:$A$201,A25)&gt;1),AND(K25="",L25&lt;&gt;""),AND(K25&lt;&gt;"",OR(L25="",L25&lt;=0,K25&lt;E25,K25&gt;'Premissas'!$B$2))),"Revisar",IF(M25&lt;0,"Revisar",IF(M25=0,IF(K25="","Revisar","Recebido"),IF(IF(L25="",0,L25)&gt;0,"Recebido parcial",IF(F25&lt;'Premissas'!$B$2,"Em atraso",IF(F25&lt;='Premissas'!$B$2+'Premissas'!$B$3,"A vencer","Em aberto")))))))</f>
        <v/>
      </c>
      <c r="O25" s="25">
        <f>IF(OR(N25="",N25="Revisar",M25="",M25&lt;=0,F25="",F25&gt;='Premissas'!$B$2),"",'Premissas'!$B$2-F25)</f>
        <v/>
      </c>
      <c r="P25" s="24">
        <f>IF(N25="","",IF(N25="Recebido","Quitado",IF(N25="Revisar","Revisar",IF(O25="","Sem atraso",IF(O25&lt;='Premissas'!$B$4,"1 a "&amp;'Premissas'!$B$4&amp;" dias",IF(O25&lt;='Premissas'!$B$5,('Premissas'!$B$4+1)&amp;" a "&amp;'Premissas'!$B$5&amp;" dias","Acima de "&amp;'Premissas'!$B$5&amp;" dias"))))))</f>
        <v/>
      </c>
      <c r="Q25" s="24">
        <f>IF(N25="","",IF(N25="Revisar","Conferir dados",IF(N25="Em atraso","Cobrança vencida",IF(N25="Recebido parcial",IF(F25&lt;'Premissas'!$B$2,"Parcial e vencida","Recebimento parcial"),IF(N25="A vencer","Vence em breve","")))))</f>
        <v/>
      </c>
      <c r="R25" s="20" t="n"/>
    </row>
    <row r="26" ht="23" customHeight="1">
      <c r="A26" s="18" t="n"/>
      <c r="B26" s="18" t="n"/>
      <c r="C26" s="19" t="n"/>
      <c r="D26" s="20" t="n"/>
      <c r="E26" s="37" t="n"/>
      <c r="F26" s="37" t="n"/>
      <c r="G26" s="38" t="n"/>
      <c r="H26" s="38" t="n"/>
      <c r="I26" s="38" t="n"/>
      <c r="J26" s="39">
        <f>IF(A26="","",IF(OR(G26="",G26&lt;=0),"",MAX(0,G26+IF(H26="",0,H26)-IF(I26="",0,I26))))</f>
        <v/>
      </c>
      <c r="K26" s="37" t="n"/>
      <c r="L26" s="38" t="n"/>
      <c r="M26" s="39">
        <f>IF(OR(A26="",J26=""),"",J26-IF(L26="",0,L26))</f>
        <v/>
      </c>
      <c r="N26" s="24">
        <f>IF(COUNTA(A26:I26,K26:L26,R26)=0,"",IF(OR(A26="",B26="",C26="",D26="",E26="",F26="",J26="",F26&lt;E26,AND(A26&lt;&gt;"",COUNTIF($A$2:$A$201,A26)&gt;1),AND(K26="",L26&lt;&gt;""),AND(K26&lt;&gt;"",OR(L26="",L26&lt;=0,K26&lt;E26,K26&gt;'Premissas'!$B$2))),"Revisar",IF(M26&lt;0,"Revisar",IF(M26=0,IF(K26="","Revisar","Recebido"),IF(IF(L26="",0,L26)&gt;0,"Recebido parcial",IF(F26&lt;'Premissas'!$B$2,"Em atraso",IF(F26&lt;='Premissas'!$B$2+'Premissas'!$B$3,"A vencer","Em aberto")))))))</f>
        <v/>
      </c>
      <c r="O26" s="25">
        <f>IF(OR(N26="",N26="Revisar",M26="",M26&lt;=0,F26="",F26&gt;='Premissas'!$B$2),"",'Premissas'!$B$2-F26)</f>
        <v/>
      </c>
      <c r="P26" s="24">
        <f>IF(N26="","",IF(N26="Recebido","Quitado",IF(N26="Revisar","Revisar",IF(O26="","Sem atraso",IF(O26&lt;='Premissas'!$B$4,"1 a "&amp;'Premissas'!$B$4&amp;" dias",IF(O26&lt;='Premissas'!$B$5,('Premissas'!$B$4+1)&amp;" a "&amp;'Premissas'!$B$5&amp;" dias","Acima de "&amp;'Premissas'!$B$5&amp;" dias"))))))</f>
        <v/>
      </c>
      <c r="Q26" s="24">
        <f>IF(N26="","",IF(N26="Revisar","Conferir dados",IF(N26="Em atraso","Cobrança vencida",IF(N26="Recebido parcial",IF(F26&lt;'Premissas'!$B$2,"Parcial e vencida","Recebimento parcial"),IF(N26="A vencer","Vence em breve","")))))</f>
        <v/>
      </c>
      <c r="R26" s="20" t="n"/>
    </row>
    <row r="27" ht="23" customHeight="1">
      <c r="A27" s="18" t="n"/>
      <c r="B27" s="18" t="n"/>
      <c r="C27" s="19" t="n"/>
      <c r="D27" s="20" t="n"/>
      <c r="E27" s="37" t="n"/>
      <c r="F27" s="37" t="n"/>
      <c r="G27" s="38" t="n"/>
      <c r="H27" s="38" t="n"/>
      <c r="I27" s="38" t="n"/>
      <c r="J27" s="39">
        <f>IF(A27="","",IF(OR(G27="",G27&lt;=0),"",MAX(0,G27+IF(H27="",0,H27)-IF(I27="",0,I27))))</f>
        <v/>
      </c>
      <c r="K27" s="37" t="n"/>
      <c r="L27" s="38" t="n"/>
      <c r="M27" s="39">
        <f>IF(OR(A27="",J27=""),"",J27-IF(L27="",0,L27))</f>
        <v/>
      </c>
      <c r="N27" s="24">
        <f>IF(COUNTA(A27:I27,K27:L27,R27)=0,"",IF(OR(A27="",B27="",C27="",D27="",E27="",F27="",J27="",F27&lt;E27,AND(A27&lt;&gt;"",COUNTIF($A$2:$A$201,A27)&gt;1),AND(K27="",L27&lt;&gt;""),AND(K27&lt;&gt;"",OR(L27="",L27&lt;=0,K27&lt;E27,K27&gt;'Premissas'!$B$2))),"Revisar",IF(M27&lt;0,"Revisar",IF(M27=0,IF(K27="","Revisar","Recebido"),IF(IF(L27="",0,L27)&gt;0,"Recebido parcial",IF(F27&lt;'Premissas'!$B$2,"Em atraso",IF(F27&lt;='Premissas'!$B$2+'Premissas'!$B$3,"A vencer","Em aberto")))))))</f>
        <v/>
      </c>
      <c r="O27" s="25">
        <f>IF(OR(N27="",N27="Revisar",M27="",M27&lt;=0,F27="",F27&gt;='Premissas'!$B$2),"",'Premissas'!$B$2-F27)</f>
        <v/>
      </c>
      <c r="P27" s="24">
        <f>IF(N27="","",IF(N27="Recebido","Quitado",IF(N27="Revisar","Revisar",IF(O27="","Sem atraso",IF(O27&lt;='Premissas'!$B$4,"1 a "&amp;'Premissas'!$B$4&amp;" dias",IF(O27&lt;='Premissas'!$B$5,('Premissas'!$B$4+1)&amp;" a "&amp;'Premissas'!$B$5&amp;" dias","Acima de "&amp;'Premissas'!$B$5&amp;" dias"))))))</f>
        <v/>
      </c>
      <c r="Q27" s="24">
        <f>IF(N27="","",IF(N27="Revisar","Conferir dados",IF(N27="Em atraso","Cobrança vencida",IF(N27="Recebido parcial",IF(F27&lt;'Premissas'!$B$2,"Parcial e vencida","Recebimento parcial"),IF(N27="A vencer","Vence em breve","")))))</f>
        <v/>
      </c>
      <c r="R27" s="20" t="n"/>
    </row>
    <row r="28" ht="23" customHeight="1">
      <c r="A28" s="18" t="n"/>
      <c r="B28" s="18" t="n"/>
      <c r="C28" s="19" t="n"/>
      <c r="D28" s="20" t="n"/>
      <c r="E28" s="37" t="n"/>
      <c r="F28" s="37" t="n"/>
      <c r="G28" s="38" t="n"/>
      <c r="H28" s="38" t="n"/>
      <c r="I28" s="38" t="n"/>
      <c r="J28" s="39">
        <f>IF(A28="","",IF(OR(G28="",G28&lt;=0),"",MAX(0,G28+IF(H28="",0,H28)-IF(I28="",0,I28))))</f>
        <v/>
      </c>
      <c r="K28" s="37" t="n"/>
      <c r="L28" s="38" t="n"/>
      <c r="M28" s="39">
        <f>IF(OR(A28="",J28=""),"",J28-IF(L28="",0,L28))</f>
        <v/>
      </c>
      <c r="N28" s="24">
        <f>IF(COUNTA(A28:I28,K28:L28,R28)=0,"",IF(OR(A28="",B28="",C28="",D28="",E28="",F28="",J28="",F28&lt;E28,AND(A28&lt;&gt;"",COUNTIF($A$2:$A$201,A28)&gt;1),AND(K28="",L28&lt;&gt;""),AND(K28&lt;&gt;"",OR(L28="",L28&lt;=0,K28&lt;E28,K28&gt;'Premissas'!$B$2))),"Revisar",IF(M28&lt;0,"Revisar",IF(M28=0,IF(K28="","Revisar","Recebido"),IF(IF(L28="",0,L28)&gt;0,"Recebido parcial",IF(F28&lt;'Premissas'!$B$2,"Em atraso",IF(F28&lt;='Premissas'!$B$2+'Premissas'!$B$3,"A vencer","Em aberto")))))))</f>
        <v/>
      </c>
      <c r="O28" s="25">
        <f>IF(OR(N28="",N28="Revisar",M28="",M28&lt;=0,F28="",F28&gt;='Premissas'!$B$2),"",'Premissas'!$B$2-F28)</f>
        <v/>
      </c>
      <c r="P28" s="24">
        <f>IF(N28="","",IF(N28="Recebido","Quitado",IF(N28="Revisar","Revisar",IF(O28="","Sem atraso",IF(O28&lt;='Premissas'!$B$4,"1 a "&amp;'Premissas'!$B$4&amp;" dias",IF(O28&lt;='Premissas'!$B$5,('Premissas'!$B$4+1)&amp;" a "&amp;'Premissas'!$B$5&amp;" dias","Acima de "&amp;'Premissas'!$B$5&amp;" dias"))))))</f>
        <v/>
      </c>
      <c r="Q28" s="24">
        <f>IF(N28="","",IF(N28="Revisar","Conferir dados",IF(N28="Em atraso","Cobrança vencida",IF(N28="Recebido parcial",IF(F28&lt;'Premissas'!$B$2,"Parcial e vencida","Recebimento parcial"),IF(N28="A vencer","Vence em breve","")))))</f>
        <v/>
      </c>
      <c r="R28" s="20" t="n"/>
    </row>
    <row r="29" ht="23" customHeight="1">
      <c r="A29" s="18" t="n"/>
      <c r="B29" s="18" t="n"/>
      <c r="C29" s="19" t="n"/>
      <c r="D29" s="20" t="n"/>
      <c r="E29" s="37" t="n"/>
      <c r="F29" s="37" t="n"/>
      <c r="G29" s="38" t="n"/>
      <c r="H29" s="38" t="n"/>
      <c r="I29" s="38" t="n"/>
      <c r="J29" s="39">
        <f>IF(A29="","",IF(OR(G29="",G29&lt;=0),"",MAX(0,G29+IF(H29="",0,H29)-IF(I29="",0,I29))))</f>
        <v/>
      </c>
      <c r="K29" s="37" t="n"/>
      <c r="L29" s="38" t="n"/>
      <c r="M29" s="39">
        <f>IF(OR(A29="",J29=""),"",J29-IF(L29="",0,L29))</f>
        <v/>
      </c>
      <c r="N29" s="24">
        <f>IF(COUNTA(A29:I29,K29:L29,R29)=0,"",IF(OR(A29="",B29="",C29="",D29="",E29="",F29="",J29="",F29&lt;E29,AND(A29&lt;&gt;"",COUNTIF($A$2:$A$201,A29)&gt;1),AND(K29="",L29&lt;&gt;""),AND(K29&lt;&gt;"",OR(L29="",L29&lt;=0,K29&lt;E29,K29&gt;'Premissas'!$B$2))),"Revisar",IF(M29&lt;0,"Revisar",IF(M29=0,IF(K29="","Revisar","Recebido"),IF(IF(L29="",0,L29)&gt;0,"Recebido parcial",IF(F29&lt;'Premissas'!$B$2,"Em atraso",IF(F29&lt;='Premissas'!$B$2+'Premissas'!$B$3,"A vencer","Em aberto")))))))</f>
        <v/>
      </c>
      <c r="O29" s="25">
        <f>IF(OR(N29="",N29="Revisar",M29="",M29&lt;=0,F29="",F29&gt;='Premissas'!$B$2),"",'Premissas'!$B$2-F29)</f>
        <v/>
      </c>
      <c r="P29" s="24">
        <f>IF(N29="","",IF(N29="Recebido","Quitado",IF(N29="Revisar","Revisar",IF(O29="","Sem atraso",IF(O29&lt;='Premissas'!$B$4,"1 a "&amp;'Premissas'!$B$4&amp;" dias",IF(O29&lt;='Premissas'!$B$5,('Premissas'!$B$4+1)&amp;" a "&amp;'Premissas'!$B$5&amp;" dias","Acima de "&amp;'Premissas'!$B$5&amp;" dias"))))))</f>
        <v/>
      </c>
      <c r="Q29" s="24">
        <f>IF(N29="","",IF(N29="Revisar","Conferir dados",IF(N29="Em atraso","Cobrança vencida",IF(N29="Recebido parcial",IF(F29&lt;'Premissas'!$B$2,"Parcial e vencida","Recebimento parcial"),IF(N29="A vencer","Vence em breve","")))))</f>
        <v/>
      </c>
      <c r="R29" s="20" t="n"/>
    </row>
    <row r="30" ht="23" customHeight="1">
      <c r="A30" s="18" t="n"/>
      <c r="B30" s="18" t="n"/>
      <c r="C30" s="19" t="n"/>
      <c r="D30" s="20" t="n"/>
      <c r="E30" s="37" t="n"/>
      <c r="F30" s="37" t="n"/>
      <c r="G30" s="38" t="n"/>
      <c r="H30" s="38" t="n"/>
      <c r="I30" s="38" t="n"/>
      <c r="J30" s="39">
        <f>IF(A30="","",IF(OR(G30="",G30&lt;=0),"",MAX(0,G30+IF(H30="",0,H30)-IF(I30="",0,I30))))</f>
        <v/>
      </c>
      <c r="K30" s="37" t="n"/>
      <c r="L30" s="38" t="n"/>
      <c r="M30" s="39">
        <f>IF(OR(A30="",J30=""),"",J30-IF(L30="",0,L30))</f>
        <v/>
      </c>
      <c r="N30" s="24">
        <f>IF(COUNTA(A30:I30,K30:L30,R30)=0,"",IF(OR(A30="",B30="",C30="",D30="",E30="",F30="",J30="",F30&lt;E30,AND(A30&lt;&gt;"",COUNTIF($A$2:$A$201,A30)&gt;1),AND(K30="",L30&lt;&gt;""),AND(K30&lt;&gt;"",OR(L30="",L30&lt;=0,K30&lt;E30,K30&gt;'Premissas'!$B$2))),"Revisar",IF(M30&lt;0,"Revisar",IF(M30=0,IF(K30="","Revisar","Recebido"),IF(IF(L30="",0,L30)&gt;0,"Recebido parcial",IF(F30&lt;'Premissas'!$B$2,"Em atraso",IF(F30&lt;='Premissas'!$B$2+'Premissas'!$B$3,"A vencer","Em aberto")))))))</f>
        <v/>
      </c>
      <c r="O30" s="25">
        <f>IF(OR(N30="",N30="Revisar",M30="",M30&lt;=0,F30="",F30&gt;='Premissas'!$B$2),"",'Premissas'!$B$2-F30)</f>
        <v/>
      </c>
      <c r="P30" s="24">
        <f>IF(N30="","",IF(N30="Recebido","Quitado",IF(N30="Revisar","Revisar",IF(O30="","Sem atraso",IF(O30&lt;='Premissas'!$B$4,"1 a "&amp;'Premissas'!$B$4&amp;" dias",IF(O30&lt;='Premissas'!$B$5,('Premissas'!$B$4+1)&amp;" a "&amp;'Premissas'!$B$5&amp;" dias","Acima de "&amp;'Premissas'!$B$5&amp;" dias"))))))</f>
        <v/>
      </c>
      <c r="Q30" s="24">
        <f>IF(N30="","",IF(N30="Revisar","Conferir dados",IF(N30="Em atraso","Cobrança vencida",IF(N30="Recebido parcial",IF(F30&lt;'Premissas'!$B$2,"Parcial e vencida","Recebimento parcial"),IF(N30="A vencer","Vence em breve","")))))</f>
        <v/>
      </c>
      <c r="R30" s="20" t="n"/>
    </row>
    <row r="31" ht="23" customHeight="1">
      <c r="A31" s="18" t="n"/>
      <c r="B31" s="18" t="n"/>
      <c r="C31" s="19" t="n"/>
      <c r="D31" s="20" t="n"/>
      <c r="E31" s="37" t="n"/>
      <c r="F31" s="37" t="n"/>
      <c r="G31" s="38" t="n"/>
      <c r="H31" s="38" t="n"/>
      <c r="I31" s="38" t="n"/>
      <c r="J31" s="39">
        <f>IF(A31="","",IF(OR(G31="",G31&lt;=0),"",MAX(0,G31+IF(H31="",0,H31)-IF(I31="",0,I31))))</f>
        <v/>
      </c>
      <c r="K31" s="37" t="n"/>
      <c r="L31" s="38" t="n"/>
      <c r="M31" s="39">
        <f>IF(OR(A31="",J31=""),"",J31-IF(L31="",0,L31))</f>
        <v/>
      </c>
      <c r="N31" s="24">
        <f>IF(COUNTA(A31:I31,K31:L31,R31)=0,"",IF(OR(A31="",B31="",C31="",D31="",E31="",F31="",J31="",F31&lt;E31,AND(A31&lt;&gt;"",COUNTIF($A$2:$A$201,A31)&gt;1),AND(K31="",L31&lt;&gt;""),AND(K31&lt;&gt;"",OR(L31="",L31&lt;=0,K31&lt;E31,K31&gt;'Premissas'!$B$2))),"Revisar",IF(M31&lt;0,"Revisar",IF(M31=0,IF(K31="","Revisar","Recebido"),IF(IF(L31="",0,L31)&gt;0,"Recebido parcial",IF(F31&lt;'Premissas'!$B$2,"Em atraso",IF(F31&lt;='Premissas'!$B$2+'Premissas'!$B$3,"A vencer","Em aberto")))))))</f>
        <v/>
      </c>
      <c r="O31" s="25">
        <f>IF(OR(N31="",N31="Revisar",M31="",M31&lt;=0,F31="",F31&gt;='Premissas'!$B$2),"",'Premissas'!$B$2-F31)</f>
        <v/>
      </c>
      <c r="P31" s="24">
        <f>IF(N31="","",IF(N31="Recebido","Quitado",IF(N31="Revisar","Revisar",IF(O31="","Sem atraso",IF(O31&lt;='Premissas'!$B$4,"1 a "&amp;'Premissas'!$B$4&amp;" dias",IF(O31&lt;='Premissas'!$B$5,('Premissas'!$B$4+1)&amp;" a "&amp;'Premissas'!$B$5&amp;" dias","Acima de "&amp;'Premissas'!$B$5&amp;" dias"))))))</f>
        <v/>
      </c>
      <c r="Q31" s="24">
        <f>IF(N31="","",IF(N31="Revisar","Conferir dados",IF(N31="Em atraso","Cobrança vencida",IF(N31="Recebido parcial",IF(F31&lt;'Premissas'!$B$2,"Parcial e vencida","Recebimento parcial"),IF(N31="A vencer","Vence em breve","")))))</f>
        <v/>
      </c>
      <c r="R31" s="20" t="n"/>
    </row>
    <row r="32" ht="23" customHeight="1">
      <c r="A32" s="18" t="n"/>
      <c r="B32" s="18" t="n"/>
      <c r="C32" s="19" t="n"/>
      <c r="D32" s="20" t="n"/>
      <c r="E32" s="37" t="n"/>
      <c r="F32" s="37" t="n"/>
      <c r="G32" s="38" t="n"/>
      <c r="H32" s="38" t="n"/>
      <c r="I32" s="38" t="n"/>
      <c r="J32" s="39">
        <f>IF(A32="","",IF(OR(G32="",G32&lt;=0),"",MAX(0,G32+IF(H32="",0,H32)-IF(I32="",0,I32))))</f>
        <v/>
      </c>
      <c r="K32" s="37" t="n"/>
      <c r="L32" s="38" t="n"/>
      <c r="M32" s="39">
        <f>IF(OR(A32="",J32=""),"",J32-IF(L32="",0,L32))</f>
        <v/>
      </c>
      <c r="N32" s="24">
        <f>IF(COUNTA(A32:I32,K32:L32,R32)=0,"",IF(OR(A32="",B32="",C32="",D32="",E32="",F32="",J32="",F32&lt;E32,AND(A32&lt;&gt;"",COUNTIF($A$2:$A$201,A32)&gt;1),AND(K32="",L32&lt;&gt;""),AND(K32&lt;&gt;"",OR(L32="",L32&lt;=0,K32&lt;E32,K32&gt;'Premissas'!$B$2))),"Revisar",IF(M32&lt;0,"Revisar",IF(M32=0,IF(K32="","Revisar","Recebido"),IF(IF(L32="",0,L32)&gt;0,"Recebido parcial",IF(F32&lt;'Premissas'!$B$2,"Em atraso",IF(F32&lt;='Premissas'!$B$2+'Premissas'!$B$3,"A vencer","Em aberto")))))))</f>
        <v/>
      </c>
      <c r="O32" s="25">
        <f>IF(OR(N32="",N32="Revisar",M32="",M32&lt;=0,F32="",F32&gt;='Premissas'!$B$2),"",'Premissas'!$B$2-F32)</f>
        <v/>
      </c>
      <c r="P32" s="24">
        <f>IF(N32="","",IF(N32="Recebido","Quitado",IF(N32="Revisar","Revisar",IF(O32="","Sem atraso",IF(O32&lt;='Premissas'!$B$4,"1 a "&amp;'Premissas'!$B$4&amp;" dias",IF(O32&lt;='Premissas'!$B$5,('Premissas'!$B$4+1)&amp;" a "&amp;'Premissas'!$B$5&amp;" dias","Acima de "&amp;'Premissas'!$B$5&amp;" dias"))))))</f>
        <v/>
      </c>
      <c r="Q32" s="24">
        <f>IF(N32="","",IF(N32="Revisar","Conferir dados",IF(N32="Em atraso","Cobrança vencida",IF(N32="Recebido parcial",IF(F32&lt;'Premissas'!$B$2,"Parcial e vencida","Recebimento parcial"),IF(N32="A vencer","Vence em breve","")))))</f>
        <v/>
      </c>
      <c r="R32" s="20" t="n"/>
    </row>
    <row r="33" ht="23" customHeight="1">
      <c r="A33" s="18" t="n"/>
      <c r="B33" s="18" t="n"/>
      <c r="C33" s="19" t="n"/>
      <c r="D33" s="20" t="n"/>
      <c r="E33" s="37" t="n"/>
      <c r="F33" s="37" t="n"/>
      <c r="G33" s="38" t="n"/>
      <c r="H33" s="38" t="n"/>
      <c r="I33" s="38" t="n"/>
      <c r="J33" s="39">
        <f>IF(A33="","",IF(OR(G33="",G33&lt;=0),"",MAX(0,G33+IF(H33="",0,H33)-IF(I33="",0,I33))))</f>
        <v/>
      </c>
      <c r="K33" s="37" t="n"/>
      <c r="L33" s="38" t="n"/>
      <c r="M33" s="39">
        <f>IF(OR(A33="",J33=""),"",J33-IF(L33="",0,L33))</f>
        <v/>
      </c>
      <c r="N33" s="24">
        <f>IF(COUNTA(A33:I33,K33:L33,R33)=0,"",IF(OR(A33="",B33="",C33="",D33="",E33="",F33="",J33="",F33&lt;E33,AND(A33&lt;&gt;"",COUNTIF($A$2:$A$201,A33)&gt;1),AND(K33="",L33&lt;&gt;""),AND(K33&lt;&gt;"",OR(L33="",L33&lt;=0,K33&lt;E33,K33&gt;'Premissas'!$B$2))),"Revisar",IF(M33&lt;0,"Revisar",IF(M33=0,IF(K33="","Revisar","Recebido"),IF(IF(L33="",0,L33)&gt;0,"Recebido parcial",IF(F33&lt;'Premissas'!$B$2,"Em atraso",IF(F33&lt;='Premissas'!$B$2+'Premissas'!$B$3,"A vencer","Em aberto")))))))</f>
        <v/>
      </c>
      <c r="O33" s="25">
        <f>IF(OR(N33="",N33="Revisar",M33="",M33&lt;=0,F33="",F33&gt;='Premissas'!$B$2),"",'Premissas'!$B$2-F33)</f>
        <v/>
      </c>
      <c r="P33" s="24">
        <f>IF(N33="","",IF(N33="Recebido","Quitado",IF(N33="Revisar","Revisar",IF(O33="","Sem atraso",IF(O33&lt;='Premissas'!$B$4,"1 a "&amp;'Premissas'!$B$4&amp;" dias",IF(O33&lt;='Premissas'!$B$5,('Premissas'!$B$4+1)&amp;" a "&amp;'Premissas'!$B$5&amp;" dias","Acima de "&amp;'Premissas'!$B$5&amp;" dias"))))))</f>
        <v/>
      </c>
      <c r="Q33" s="24">
        <f>IF(N33="","",IF(N33="Revisar","Conferir dados",IF(N33="Em atraso","Cobrança vencida",IF(N33="Recebido parcial",IF(F33&lt;'Premissas'!$B$2,"Parcial e vencida","Recebimento parcial"),IF(N33="A vencer","Vence em breve","")))))</f>
        <v/>
      </c>
      <c r="R33" s="20" t="n"/>
    </row>
    <row r="34" ht="23" customHeight="1">
      <c r="A34" s="18" t="n"/>
      <c r="B34" s="18" t="n"/>
      <c r="C34" s="19" t="n"/>
      <c r="D34" s="20" t="n"/>
      <c r="E34" s="37" t="n"/>
      <c r="F34" s="37" t="n"/>
      <c r="G34" s="38" t="n"/>
      <c r="H34" s="38" t="n"/>
      <c r="I34" s="38" t="n"/>
      <c r="J34" s="39">
        <f>IF(A34="","",IF(OR(G34="",G34&lt;=0),"",MAX(0,G34+IF(H34="",0,H34)-IF(I34="",0,I34))))</f>
        <v/>
      </c>
      <c r="K34" s="37" t="n"/>
      <c r="L34" s="38" t="n"/>
      <c r="M34" s="39">
        <f>IF(OR(A34="",J34=""),"",J34-IF(L34="",0,L34))</f>
        <v/>
      </c>
      <c r="N34" s="24">
        <f>IF(COUNTA(A34:I34,K34:L34,R34)=0,"",IF(OR(A34="",B34="",C34="",D34="",E34="",F34="",J34="",F34&lt;E34,AND(A34&lt;&gt;"",COUNTIF($A$2:$A$201,A34)&gt;1),AND(K34="",L34&lt;&gt;""),AND(K34&lt;&gt;"",OR(L34="",L34&lt;=0,K34&lt;E34,K34&gt;'Premissas'!$B$2))),"Revisar",IF(M34&lt;0,"Revisar",IF(M34=0,IF(K34="","Revisar","Recebido"),IF(IF(L34="",0,L34)&gt;0,"Recebido parcial",IF(F34&lt;'Premissas'!$B$2,"Em atraso",IF(F34&lt;='Premissas'!$B$2+'Premissas'!$B$3,"A vencer","Em aberto")))))))</f>
        <v/>
      </c>
      <c r="O34" s="25">
        <f>IF(OR(N34="",N34="Revisar",M34="",M34&lt;=0,F34="",F34&gt;='Premissas'!$B$2),"",'Premissas'!$B$2-F34)</f>
        <v/>
      </c>
      <c r="P34" s="24">
        <f>IF(N34="","",IF(N34="Recebido","Quitado",IF(N34="Revisar","Revisar",IF(O34="","Sem atraso",IF(O34&lt;='Premissas'!$B$4,"1 a "&amp;'Premissas'!$B$4&amp;" dias",IF(O34&lt;='Premissas'!$B$5,('Premissas'!$B$4+1)&amp;" a "&amp;'Premissas'!$B$5&amp;" dias","Acima de "&amp;'Premissas'!$B$5&amp;" dias"))))))</f>
        <v/>
      </c>
      <c r="Q34" s="24">
        <f>IF(N34="","",IF(N34="Revisar","Conferir dados",IF(N34="Em atraso","Cobrança vencida",IF(N34="Recebido parcial",IF(F34&lt;'Premissas'!$B$2,"Parcial e vencida","Recebimento parcial"),IF(N34="A vencer","Vence em breve","")))))</f>
        <v/>
      </c>
      <c r="R34" s="20" t="n"/>
    </row>
    <row r="35" ht="23" customHeight="1">
      <c r="A35" s="18" t="n"/>
      <c r="B35" s="18" t="n"/>
      <c r="C35" s="19" t="n"/>
      <c r="D35" s="20" t="n"/>
      <c r="E35" s="37" t="n"/>
      <c r="F35" s="37" t="n"/>
      <c r="G35" s="38" t="n"/>
      <c r="H35" s="38" t="n"/>
      <c r="I35" s="38" t="n"/>
      <c r="J35" s="39">
        <f>IF(A35="","",IF(OR(G35="",G35&lt;=0),"",MAX(0,G35+IF(H35="",0,H35)-IF(I35="",0,I35))))</f>
        <v/>
      </c>
      <c r="K35" s="37" t="n"/>
      <c r="L35" s="38" t="n"/>
      <c r="M35" s="39">
        <f>IF(OR(A35="",J35=""),"",J35-IF(L35="",0,L35))</f>
        <v/>
      </c>
      <c r="N35" s="24">
        <f>IF(COUNTA(A35:I35,K35:L35,R35)=0,"",IF(OR(A35="",B35="",C35="",D35="",E35="",F35="",J35="",F35&lt;E35,AND(A35&lt;&gt;"",COUNTIF($A$2:$A$201,A35)&gt;1),AND(K35="",L35&lt;&gt;""),AND(K35&lt;&gt;"",OR(L35="",L35&lt;=0,K35&lt;E35,K35&gt;'Premissas'!$B$2))),"Revisar",IF(M35&lt;0,"Revisar",IF(M35=0,IF(K35="","Revisar","Recebido"),IF(IF(L35="",0,L35)&gt;0,"Recebido parcial",IF(F35&lt;'Premissas'!$B$2,"Em atraso",IF(F35&lt;='Premissas'!$B$2+'Premissas'!$B$3,"A vencer","Em aberto")))))))</f>
        <v/>
      </c>
      <c r="O35" s="25">
        <f>IF(OR(N35="",N35="Revisar",M35="",M35&lt;=0,F35="",F35&gt;='Premissas'!$B$2),"",'Premissas'!$B$2-F35)</f>
        <v/>
      </c>
      <c r="P35" s="24">
        <f>IF(N35="","",IF(N35="Recebido","Quitado",IF(N35="Revisar","Revisar",IF(O35="","Sem atraso",IF(O35&lt;='Premissas'!$B$4,"1 a "&amp;'Premissas'!$B$4&amp;" dias",IF(O35&lt;='Premissas'!$B$5,('Premissas'!$B$4+1)&amp;" a "&amp;'Premissas'!$B$5&amp;" dias","Acima de "&amp;'Premissas'!$B$5&amp;" dias"))))))</f>
        <v/>
      </c>
      <c r="Q35" s="24">
        <f>IF(N35="","",IF(N35="Revisar","Conferir dados",IF(N35="Em atraso","Cobrança vencida",IF(N35="Recebido parcial",IF(F35&lt;'Premissas'!$B$2,"Parcial e vencida","Recebimento parcial"),IF(N35="A vencer","Vence em breve","")))))</f>
        <v/>
      </c>
      <c r="R35" s="20" t="n"/>
    </row>
    <row r="36" ht="23" customHeight="1">
      <c r="A36" s="18" t="n"/>
      <c r="B36" s="18" t="n"/>
      <c r="C36" s="19" t="n"/>
      <c r="D36" s="20" t="n"/>
      <c r="E36" s="37" t="n"/>
      <c r="F36" s="37" t="n"/>
      <c r="G36" s="38" t="n"/>
      <c r="H36" s="38" t="n"/>
      <c r="I36" s="38" t="n"/>
      <c r="J36" s="39">
        <f>IF(A36="","",IF(OR(G36="",G36&lt;=0),"",MAX(0,G36+IF(H36="",0,H36)-IF(I36="",0,I36))))</f>
        <v/>
      </c>
      <c r="K36" s="37" t="n"/>
      <c r="L36" s="38" t="n"/>
      <c r="M36" s="39">
        <f>IF(OR(A36="",J36=""),"",J36-IF(L36="",0,L36))</f>
        <v/>
      </c>
      <c r="N36" s="24">
        <f>IF(COUNTA(A36:I36,K36:L36,R36)=0,"",IF(OR(A36="",B36="",C36="",D36="",E36="",F36="",J36="",F36&lt;E36,AND(A36&lt;&gt;"",COUNTIF($A$2:$A$201,A36)&gt;1),AND(K36="",L36&lt;&gt;""),AND(K36&lt;&gt;"",OR(L36="",L36&lt;=0,K36&lt;E36,K36&gt;'Premissas'!$B$2))),"Revisar",IF(M36&lt;0,"Revisar",IF(M36=0,IF(K36="","Revisar","Recebido"),IF(IF(L36="",0,L36)&gt;0,"Recebido parcial",IF(F36&lt;'Premissas'!$B$2,"Em atraso",IF(F36&lt;='Premissas'!$B$2+'Premissas'!$B$3,"A vencer","Em aberto")))))))</f>
        <v/>
      </c>
      <c r="O36" s="25">
        <f>IF(OR(N36="",N36="Revisar",M36="",M36&lt;=0,F36="",F36&gt;='Premissas'!$B$2),"",'Premissas'!$B$2-F36)</f>
        <v/>
      </c>
      <c r="P36" s="24">
        <f>IF(N36="","",IF(N36="Recebido","Quitado",IF(N36="Revisar","Revisar",IF(O36="","Sem atraso",IF(O36&lt;='Premissas'!$B$4,"1 a "&amp;'Premissas'!$B$4&amp;" dias",IF(O36&lt;='Premissas'!$B$5,('Premissas'!$B$4+1)&amp;" a "&amp;'Premissas'!$B$5&amp;" dias","Acima de "&amp;'Premissas'!$B$5&amp;" dias"))))))</f>
        <v/>
      </c>
      <c r="Q36" s="24">
        <f>IF(N36="","",IF(N36="Revisar","Conferir dados",IF(N36="Em atraso","Cobrança vencida",IF(N36="Recebido parcial",IF(F36&lt;'Premissas'!$B$2,"Parcial e vencida","Recebimento parcial"),IF(N36="A vencer","Vence em breve","")))))</f>
        <v/>
      </c>
      <c r="R36" s="20" t="n"/>
    </row>
    <row r="37" ht="23" customHeight="1">
      <c r="A37" s="18" t="n"/>
      <c r="B37" s="18" t="n"/>
      <c r="C37" s="19" t="n"/>
      <c r="D37" s="20" t="n"/>
      <c r="E37" s="37" t="n"/>
      <c r="F37" s="37" t="n"/>
      <c r="G37" s="38" t="n"/>
      <c r="H37" s="38" t="n"/>
      <c r="I37" s="38" t="n"/>
      <c r="J37" s="39">
        <f>IF(A37="","",IF(OR(G37="",G37&lt;=0),"",MAX(0,G37+IF(H37="",0,H37)-IF(I37="",0,I37))))</f>
        <v/>
      </c>
      <c r="K37" s="37" t="n"/>
      <c r="L37" s="38" t="n"/>
      <c r="M37" s="39">
        <f>IF(OR(A37="",J37=""),"",J37-IF(L37="",0,L37))</f>
        <v/>
      </c>
      <c r="N37" s="24">
        <f>IF(COUNTA(A37:I37,K37:L37,R37)=0,"",IF(OR(A37="",B37="",C37="",D37="",E37="",F37="",J37="",F37&lt;E37,AND(A37&lt;&gt;"",COUNTIF($A$2:$A$201,A37)&gt;1),AND(K37="",L37&lt;&gt;""),AND(K37&lt;&gt;"",OR(L37="",L37&lt;=0,K37&lt;E37,K37&gt;'Premissas'!$B$2))),"Revisar",IF(M37&lt;0,"Revisar",IF(M37=0,IF(K37="","Revisar","Recebido"),IF(IF(L37="",0,L37)&gt;0,"Recebido parcial",IF(F37&lt;'Premissas'!$B$2,"Em atraso",IF(F37&lt;='Premissas'!$B$2+'Premissas'!$B$3,"A vencer","Em aberto")))))))</f>
        <v/>
      </c>
      <c r="O37" s="25">
        <f>IF(OR(N37="",N37="Revisar",M37="",M37&lt;=0,F37="",F37&gt;='Premissas'!$B$2),"",'Premissas'!$B$2-F37)</f>
        <v/>
      </c>
      <c r="P37" s="24">
        <f>IF(N37="","",IF(N37="Recebido","Quitado",IF(N37="Revisar","Revisar",IF(O37="","Sem atraso",IF(O37&lt;='Premissas'!$B$4,"1 a "&amp;'Premissas'!$B$4&amp;" dias",IF(O37&lt;='Premissas'!$B$5,('Premissas'!$B$4+1)&amp;" a "&amp;'Premissas'!$B$5&amp;" dias","Acima de "&amp;'Premissas'!$B$5&amp;" dias"))))))</f>
        <v/>
      </c>
      <c r="Q37" s="24">
        <f>IF(N37="","",IF(N37="Revisar","Conferir dados",IF(N37="Em atraso","Cobrança vencida",IF(N37="Recebido parcial",IF(F37&lt;'Premissas'!$B$2,"Parcial e vencida","Recebimento parcial"),IF(N37="A vencer","Vence em breve","")))))</f>
        <v/>
      </c>
      <c r="R37" s="20" t="n"/>
    </row>
    <row r="38" ht="23" customHeight="1">
      <c r="A38" s="18" t="n"/>
      <c r="B38" s="18" t="n"/>
      <c r="C38" s="19" t="n"/>
      <c r="D38" s="20" t="n"/>
      <c r="E38" s="37" t="n"/>
      <c r="F38" s="37" t="n"/>
      <c r="G38" s="38" t="n"/>
      <c r="H38" s="38" t="n"/>
      <c r="I38" s="38" t="n"/>
      <c r="J38" s="39">
        <f>IF(A38="","",IF(OR(G38="",G38&lt;=0),"",MAX(0,G38+IF(H38="",0,H38)-IF(I38="",0,I38))))</f>
        <v/>
      </c>
      <c r="K38" s="37" t="n"/>
      <c r="L38" s="38" t="n"/>
      <c r="M38" s="39">
        <f>IF(OR(A38="",J38=""),"",J38-IF(L38="",0,L38))</f>
        <v/>
      </c>
      <c r="N38" s="24">
        <f>IF(COUNTA(A38:I38,K38:L38,R38)=0,"",IF(OR(A38="",B38="",C38="",D38="",E38="",F38="",J38="",F38&lt;E38,AND(A38&lt;&gt;"",COUNTIF($A$2:$A$201,A38)&gt;1),AND(K38="",L38&lt;&gt;""),AND(K38&lt;&gt;"",OR(L38="",L38&lt;=0,K38&lt;E38,K38&gt;'Premissas'!$B$2))),"Revisar",IF(M38&lt;0,"Revisar",IF(M38=0,IF(K38="","Revisar","Recebido"),IF(IF(L38="",0,L38)&gt;0,"Recebido parcial",IF(F38&lt;'Premissas'!$B$2,"Em atraso",IF(F38&lt;='Premissas'!$B$2+'Premissas'!$B$3,"A vencer","Em aberto")))))))</f>
        <v/>
      </c>
      <c r="O38" s="25">
        <f>IF(OR(N38="",N38="Revisar",M38="",M38&lt;=0,F38="",F38&gt;='Premissas'!$B$2),"",'Premissas'!$B$2-F38)</f>
        <v/>
      </c>
      <c r="P38" s="24">
        <f>IF(N38="","",IF(N38="Recebido","Quitado",IF(N38="Revisar","Revisar",IF(O38="","Sem atraso",IF(O38&lt;='Premissas'!$B$4,"1 a "&amp;'Premissas'!$B$4&amp;" dias",IF(O38&lt;='Premissas'!$B$5,('Premissas'!$B$4+1)&amp;" a "&amp;'Premissas'!$B$5&amp;" dias","Acima de "&amp;'Premissas'!$B$5&amp;" dias"))))))</f>
        <v/>
      </c>
      <c r="Q38" s="24">
        <f>IF(N38="","",IF(N38="Revisar","Conferir dados",IF(N38="Em atraso","Cobrança vencida",IF(N38="Recebido parcial",IF(F38&lt;'Premissas'!$B$2,"Parcial e vencida","Recebimento parcial"),IF(N38="A vencer","Vence em breve","")))))</f>
        <v/>
      </c>
      <c r="R38" s="20" t="n"/>
    </row>
    <row r="39" ht="23" customHeight="1">
      <c r="A39" s="18" t="n"/>
      <c r="B39" s="18" t="n"/>
      <c r="C39" s="19" t="n"/>
      <c r="D39" s="20" t="n"/>
      <c r="E39" s="37" t="n"/>
      <c r="F39" s="37" t="n"/>
      <c r="G39" s="38" t="n"/>
      <c r="H39" s="38" t="n"/>
      <c r="I39" s="38" t="n"/>
      <c r="J39" s="39">
        <f>IF(A39="","",IF(OR(G39="",G39&lt;=0),"",MAX(0,G39+IF(H39="",0,H39)-IF(I39="",0,I39))))</f>
        <v/>
      </c>
      <c r="K39" s="37" t="n"/>
      <c r="L39" s="38" t="n"/>
      <c r="M39" s="39">
        <f>IF(OR(A39="",J39=""),"",J39-IF(L39="",0,L39))</f>
        <v/>
      </c>
      <c r="N39" s="24">
        <f>IF(COUNTA(A39:I39,K39:L39,R39)=0,"",IF(OR(A39="",B39="",C39="",D39="",E39="",F39="",J39="",F39&lt;E39,AND(A39&lt;&gt;"",COUNTIF($A$2:$A$201,A39)&gt;1),AND(K39="",L39&lt;&gt;""),AND(K39&lt;&gt;"",OR(L39="",L39&lt;=0,K39&lt;E39,K39&gt;'Premissas'!$B$2))),"Revisar",IF(M39&lt;0,"Revisar",IF(M39=0,IF(K39="","Revisar","Recebido"),IF(IF(L39="",0,L39)&gt;0,"Recebido parcial",IF(F39&lt;'Premissas'!$B$2,"Em atraso",IF(F39&lt;='Premissas'!$B$2+'Premissas'!$B$3,"A vencer","Em aberto")))))))</f>
        <v/>
      </c>
      <c r="O39" s="25">
        <f>IF(OR(N39="",N39="Revisar",M39="",M39&lt;=0,F39="",F39&gt;='Premissas'!$B$2),"",'Premissas'!$B$2-F39)</f>
        <v/>
      </c>
      <c r="P39" s="24">
        <f>IF(N39="","",IF(N39="Recebido","Quitado",IF(N39="Revisar","Revisar",IF(O39="","Sem atraso",IF(O39&lt;='Premissas'!$B$4,"1 a "&amp;'Premissas'!$B$4&amp;" dias",IF(O39&lt;='Premissas'!$B$5,('Premissas'!$B$4+1)&amp;" a "&amp;'Premissas'!$B$5&amp;" dias","Acima de "&amp;'Premissas'!$B$5&amp;" dias"))))))</f>
        <v/>
      </c>
      <c r="Q39" s="24">
        <f>IF(N39="","",IF(N39="Revisar","Conferir dados",IF(N39="Em atraso","Cobrança vencida",IF(N39="Recebido parcial",IF(F39&lt;'Premissas'!$B$2,"Parcial e vencida","Recebimento parcial"),IF(N39="A vencer","Vence em breve","")))))</f>
        <v/>
      </c>
      <c r="R39" s="20" t="n"/>
    </row>
    <row r="40" ht="23" customHeight="1">
      <c r="A40" s="18" t="n"/>
      <c r="B40" s="18" t="n"/>
      <c r="C40" s="19" t="n"/>
      <c r="D40" s="20" t="n"/>
      <c r="E40" s="37" t="n"/>
      <c r="F40" s="37" t="n"/>
      <c r="G40" s="38" t="n"/>
      <c r="H40" s="38" t="n"/>
      <c r="I40" s="38" t="n"/>
      <c r="J40" s="39">
        <f>IF(A40="","",IF(OR(G40="",G40&lt;=0),"",MAX(0,G40+IF(H40="",0,H40)-IF(I40="",0,I40))))</f>
        <v/>
      </c>
      <c r="K40" s="37" t="n"/>
      <c r="L40" s="38" t="n"/>
      <c r="M40" s="39">
        <f>IF(OR(A40="",J40=""),"",J40-IF(L40="",0,L40))</f>
        <v/>
      </c>
      <c r="N40" s="24">
        <f>IF(COUNTA(A40:I40,K40:L40,R40)=0,"",IF(OR(A40="",B40="",C40="",D40="",E40="",F40="",J40="",F40&lt;E40,AND(A40&lt;&gt;"",COUNTIF($A$2:$A$201,A40)&gt;1),AND(K40="",L40&lt;&gt;""),AND(K40&lt;&gt;"",OR(L40="",L40&lt;=0,K40&lt;E40,K40&gt;'Premissas'!$B$2))),"Revisar",IF(M40&lt;0,"Revisar",IF(M40=0,IF(K40="","Revisar","Recebido"),IF(IF(L40="",0,L40)&gt;0,"Recebido parcial",IF(F40&lt;'Premissas'!$B$2,"Em atraso",IF(F40&lt;='Premissas'!$B$2+'Premissas'!$B$3,"A vencer","Em aberto")))))))</f>
        <v/>
      </c>
      <c r="O40" s="25">
        <f>IF(OR(N40="",N40="Revisar",M40="",M40&lt;=0,F40="",F40&gt;='Premissas'!$B$2),"",'Premissas'!$B$2-F40)</f>
        <v/>
      </c>
      <c r="P40" s="24">
        <f>IF(N40="","",IF(N40="Recebido","Quitado",IF(N40="Revisar","Revisar",IF(O40="","Sem atraso",IF(O40&lt;='Premissas'!$B$4,"1 a "&amp;'Premissas'!$B$4&amp;" dias",IF(O40&lt;='Premissas'!$B$5,('Premissas'!$B$4+1)&amp;" a "&amp;'Premissas'!$B$5&amp;" dias","Acima de "&amp;'Premissas'!$B$5&amp;" dias"))))))</f>
        <v/>
      </c>
      <c r="Q40" s="24">
        <f>IF(N40="","",IF(N40="Revisar","Conferir dados",IF(N40="Em atraso","Cobrança vencida",IF(N40="Recebido parcial",IF(F40&lt;'Premissas'!$B$2,"Parcial e vencida","Recebimento parcial"),IF(N40="A vencer","Vence em breve","")))))</f>
        <v/>
      </c>
      <c r="R40" s="20" t="n"/>
    </row>
    <row r="41" ht="23" customHeight="1">
      <c r="A41" s="18" t="n"/>
      <c r="B41" s="18" t="n"/>
      <c r="C41" s="19" t="n"/>
      <c r="D41" s="20" t="n"/>
      <c r="E41" s="37" t="n"/>
      <c r="F41" s="37" t="n"/>
      <c r="G41" s="38" t="n"/>
      <c r="H41" s="38" t="n"/>
      <c r="I41" s="38" t="n"/>
      <c r="J41" s="39">
        <f>IF(A41="","",IF(OR(G41="",G41&lt;=0),"",MAX(0,G41+IF(H41="",0,H41)-IF(I41="",0,I41))))</f>
        <v/>
      </c>
      <c r="K41" s="37" t="n"/>
      <c r="L41" s="38" t="n"/>
      <c r="M41" s="39">
        <f>IF(OR(A41="",J41=""),"",J41-IF(L41="",0,L41))</f>
        <v/>
      </c>
      <c r="N41" s="24">
        <f>IF(COUNTA(A41:I41,K41:L41,R41)=0,"",IF(OR(A41="",B41="",C41="",D41="",E41="",F41="",J41="",F41&lt;E41,AND(A41&lt;&gt;"",COUNTIF($A$2:$A$201,A41)&gt;1),AND(K41="",L41&lt;&gt;""),AND(K41&lt;&gt;"",OR(L41="",L41&lt;=0,K41&lt;E41,K41&gt;'Premissas'!$B$2))),"Revisar",IF(M41&lt;0,"Revisar",IF(M41=0,IF(K41="","Revisar","Recebido"),IF(IF(L41="",0,L41)&gt;0,"Recebido parcial",IF(F41&lt;'Premissas'!$B$2,"Em atraso",IF(F41&lt;='Premissas'!$B$2+'Premissas'!$B$3,"A vencer","Em aberto")))))))</f>
        <v/>
      </c>
      <c r="O41" s="25">
        <f>IF(OR(N41="",N41="Revisar",M41="",M41&lt;=0,F41="",F41&gt;='Premissas'!$B$2),"",'Premissas'!$B$2-F41)</f>
        <v/>
      </c>
      <c r="P41" s="24">
        <f>IF(N41="","",IF(N41="Recebido","Quitado",IF(N41="Revisar","Revisar",IF(O41="","Sem atraso",IF(O41&lt;='Premissas'!$B$4,"1 a "&amp;'Premissas'!$B$4&amp;" dias",IF(O41&lt;='Premissas'!$B$5,('Premissas'!$B$4+1)&amp;" a "&amp;'Premissas'!$B$5&amp;" dias","Acima de "&amp;'Premissas'!$B$5&amp;" dias"))))))</f>
        <v/>
      </c>
      <c r="Q41" s="24">
        <f>IF(N41="","",IF(N41="Revisar","Conferir dados",IF(N41="Em atraso","Cobrança vencida",IF(N41="Recebido parcial",IF(F41&lt;'Premissas'!$B$2,"Parcial e vencida","Recebimento parcial"),IF(N41="A vencer","Vence em breve","")))))</f>
        <v/>
      </c>
      <c r="R41" s="20" t="n"/>
    </row>
    <row r="42" ht="23" customHeight="1">
      <c r="A42" s="18" t="n"/>
      <c r="B42" s="18" t="n"/>
      <c r="C42" s="19" t="n"/>
      <c r="D42" s="20" t="n"/>
      <c r="E42" s="37" t="n"/>
      <c r="F42" s="37" t="n"/>
      <c r="G42" s="38" t="n"/>
      <c r="H42" s="38" t="n"/>
      <c r="I42" s="38" t="n"/>
      <c r="J42" s="39">
        <f>IF(A42="","",IF(OR(G42="",G42&lt;=0),"",MAX(0,G42+IF(H42="",0,H42)-IF(I42="",0,I42))))</f>
        <v/>
      </c>
      <c r="K42" s="37" t="n"/>
      <c r="L42" s="38" t="n"/>
      <c r="M42" s="39">
        <f>IF(OR(A42="",J42=""),"",J42-IF(L42="",0,L42))</f>
        <v/>
      </c>
      <c r="N42" s="24">
        <f>IF(COUNTA(A42:I42,K42:L42,R42)=0,"",IF(OR(A42="",B42="",C42="",D42="",E42="",F42="",J42="",F42&lt;E42,AND(A42&lt;&gt;"",COUNTIF($A$2:$A$201,A42)&gt;1),AND(K42="",L42&lt;&gt;""),AND(K42&lt;&gt;"",OR(L42="",L42&lt;=0,K42&lt;E42,K42&gt;'Premissas'!$B$2))),"Revisar",IF(M42&lt;0,"Revisar",IF(M42=0,IF(K42="","Revisar","Recebido"),IF(IF(L42="",0,L42)&gt;0,"Recebido parcial",IF(F42&lt;'Premissas'!$B$2,"Em atraso",IF(F42&lt;='Premissas'!$B$2+'Premissas'!$B$3,"A vencer","Em aberto")))))))</f>
        <v/>
      </c>
      <c r="O42" s="25">
        <f>IF(OR(N42="",N42="Revisar",M42="",M42&lt;=0,F42="",F42&gt;='Premissas'!$B$2),"",'Premissas'!$B$2-F42)</f>
        <v/>
      </c>
      <c r="P42" s="24">
        <f>IF(N42="","",IF(N42="Recebido","Quitado",IF(N42="Revisar","Revisar",IF(O42="","Sem atraso",IF(O42&lt;='Premissas'!$B$4,"1 a "&amp;'Premissas'!$B$4&amp;" dias",IF(O42&lt;='Premissas'!$B$5,('Premissas'!$B$4+1)&amp;" a "&amp;'Premissas'!$B$5&amp;" dias","Acima de "&amp;'Premissas'!$B$5&amp;" dias"))))))</f>
        <v/>
      </c>
      <c r="Q42" s="24">
        <f>IF(N42="","",IF(N42="Revisar","Conferir dados",IF(N42="Em atraso","Cobrança vencida",IF(N42="Recebido parcial",IF(F42&lt;'Premissas'!$B$2,"Parcial e vencida","Recebimento parcial"),IF(N42="A vencer","Vence em breve","")))))</f>
        <v/>
      </c>
      <c r="R42" s="20" t="n"/>
    </row>
    <row r="43" ht="23" customHeight="1">
      <c r="A43" s="18" t="n"/>
      <c r="B43" s="18" t="n"/>
      <c r="C43" s="19" t="n"/>
      <c r="D43" s="20" t="n"/>
      <c r="E43" s="37" t="n"/>
      <c r="F43" s="37" t="n"/>
      <c r="G43" s="38" t="n"/>
      <c r="H43" s="38" t="n"/>
      <c r="I43" s="38" t="n"/>
      <c r="J43" s="39">
        <f>IF(A43="","",IF(OR(G43="",G43&lt;=0),"",MAX(0,G43+IF(H43="",0,H43)-IF(I43="",0,I43))))</f>
        <v/>
      </c>
      <c r="K43" s="37" t="n"/>
      <c r="L43" s="38" t="n"/>
      <c r="M43" s="39">
        <f>IF(OR(A43="",J43=""),"",J43-IF(L43="",0,L43))</f>
        <v/>
      </c>
      <c r="N43" s="24">
        <f>IF(COUNTA(A43:I43,K43:L43,R43)=0,"",IF(OR(A43="",B43="",C43="",D43="",E43="",F43="",J43="",F43&lt;E43,AND(A43&lt;&gt;"",COUNTIF($A$2:$A$201,A43)&gt;1),AND(K43="",L43&lt;&gt;""),AND(K43&lt;&gt;"",OR(L43="",L43&lt;=0,K43&lt;E43,K43&gt;'Premissas'!$B$2))),"Revisar",IF(M43&lt;0,"Revisar",IF(M43=0,IF(K43="","Revisar","Recebido"),IF(IF(L43="",0,L43)&gt;0,"Recebido parcial",IF(F43&lt;'Premissas'!$B$2,"Em atraso",IF(F43&lt;='Premissas'!$B$2+'Premissas'!$B$3,"A vencer","Em aberto")))))))</f>
        <v/>
      </c>
      <c r="O43" s="25">
        <f>IF(OR(N43="",N43="Revisar",M43="",M43&lt;=0,F43="",F43&gt;='Premissas'!$B$2),"",'Premissas'!$B$2-F43)</f>
        <v/>
      </c>
      <c r="P43" s="24">
        <f>IF(N43="","",IF(N43="Recebido","Quitado",IF(N43="Revisar","Revisar",IF(O43="","Sem atraso",IF(O43&lt;='Premissas'!$B$4,"1 a "&amp;'Premissas'!$B$4&amp;" dias",IF(O43&lt;='Premissas'!$B$5,('Premissas'!$B$4+1)&amp;" a "&amp;'Premissas'!$B$5&amp;" dias","Acima de "&amp;'Premissas'!$B$5&amp;" dias"))))))</f>
        <v/>
      </c>
      <c r="Q43" s="24">
        <f>IF(N43="","",IF(N43="Revisar","Conferir dados",IF(N43="Em atraso","Cobrança vencida",IF(N43="Recebido parcial",IF(F43&lt;'Premissas'!$B$2,"Parcial e vencida","Recebimento parcial"),IF(N43="A vencer","Vence em breve","")))))</f>
        <v/>
      </c>
      <c r="R43" s="20" t="n"/>
    </row>
    <row r="44" ht="23" customHeight="1">
      <c r="A44" s="18" t="n"/>
      <c r="B44" s="18" t="n"/>
      <c r="C44" s="19" t="n"/>
      <c r="D44" s="20" t="n"/>
      <c r="E44" s="37" t="n"/>
      <c r="F44" s="37" t="n"/>
      <c r="G44" s="38" t="n"/>
      <c r="H44" s="38" t="n"/>
      <c r="I44" s="38" t="n"/>
      <c r="J44" s="39">
        <f>IF(A44="","",IF(OR(G44="",G44&lt;=0),"",MAX(0,G44+IF(H44="",0,H44)-IF(I44="",0,I44))))</f>
        <v/>
      </c>
      <c r="K44" s="37" t="n"/>
      <c r="L44" s="38" t="n"/>
      <c r="M44" s="39">
        <f>IF(OR(A44="",J44=""),"",J44-IF(L44="",0,L44))</f>
        <v/>
      </c>
      <c r="N44" s="24">
        <f>IF(COUNTA(A44:I44,K44:L44,R44)=0,"",IF(OR(A44="",B44="",C44="",D44="",E44="",F44="",J44="",F44&lt;E44,AND(A44&lt;&gt;"",COUNTIF($A$2:$A$201,A44)&gt;1),AND(K44="",L44&lt;&gt;""),AND(K44&lt;&gt;"",OR(L44="",L44&lt;=0,K44&lt;E44,K44&gt;'Premissas'!$B$2))),"Revisar",IF(M44&lt;0,"Revisar",IF(M44=0,IF(K44="","Revisar","Recebido"),IF(IF(L44="",0,L44)&gt;0,"Recebido parcial",IF(F44&lt;'Premissas'!$B$2,"Em atraso",IF(F44&lt;='Premissas'!$B$2+'Premissas'!$B$3,"A vencer","Em aberto")))))))</f>
        <v/>
      </c>
      <c r="O44" s="25">
        <f>IF(OR(N44="",N44="Revisar",M44="",M44&lt;=0,F44="",F44&gt;='Premissas'!$B$2),"",'Premissas'!$B$2-F44)</f>
        <v/>
      </c>
      <c r="P44" s="24">
        <f>IF(N44="","",IF(N44="Recebido","Quitado",IF(N44="Revisar","Revisar",IF(O44="","Sem atraso",IF(O44&lt;='Premissas'!$B$4,"1 a "&amp;'Premissas'!$B$4&amp;" dias",IF(O44&lt;='Premissas'!$B$5,('Premissas'!$B$4+1)&amp;" a "&amp;'Premissas'!$B$5&amp;" dias","Acima de "&amp;'Premissas'!$B$5&amp;" dias"))))))</f>
        <v/>
      </c>
      <c r="Q44" s="24">
        <f>IF(N44="","",IF(N44="Revisar","Conferir dados",IF(N44="Em atraso","Cobrança vencida",IF(N44="Recebido parcial",IF(F44&lt;'Premissas'!$B$2,"Parcial e vencida","Recebimento parcial"),IF(N44="A vencer","Vence em breve","")))))</f>
        <v/>
      </c>
      <c r="R44" s="20" t="n"/>
    </row>
    <row r="45" ht="23" customHeight="1">
      <c r="A45" s="18" t="n"/>
      <c r="B45" s="18" t="n"/>
      <c r="C45" s="19" t="n"/>
      <c r="D45" s="20" t="n"/>
      <c r="E45" s="37" t="n"/>
      <c r="F45" s="37" t="n"/>
      <c r="G45" s="38" t="n"/>
      <c r="H45" s="38" t="n"/>
      <c r="I45" s="38" t="n"/>
      <c r="J45" s="39">
        <f>IF(A45="","",IF(OR(G45="",G45&lt;=0),"",MAX(0,G45+IF(H45="",0,H45)-IF(I45="",0,I45))))</f>
        <v/>
      </c>
      <c r="K45" s="37" t="n"/>
      <c r="L45" s="38" t="n"/>
      <c r="M45" s="39">
        <f>IF(OR(A45="",J45=""),"",J45-IF(L45="",0,L45))</f>
        <v/>
      </c>
      <c r="N45" s="24">
        <f>IF(COUNTA(A45:I45,K45:L45,R45)=0,"",IF(OR(A45="",B45="",C45="",D45="",E45="",F45="",J45="",F45&lt;E45,AND(A45&lt;&gt;"",COUNTIF($A$2:$A$201,A45)&gt;1),AND(K45="",L45&lt;&gt;""),AND(K45&lt;&gt;"",OR(L45="",L45&lt;=0,K45&lt;E45,K45&gt;'Premissas'!$B$2))),"Revisar",IF(M45&lt;0,"Revisar",IF(M45=0,IF(K45="","Revisar","Recebido"),IF(IF(L45="",0,L45)&gt;0,"Recebido parcial",IF(F45&lt;'Premissas'!$B$2,"Em atraso",IF(F45&lt;='Premissas'!$B$2+'Premissas'!$B$3,"A vencer","Em aberto")))))))</f>
        <v/>
      </c>
      <c r="O45" s="25">
        <f>IF(OR(N45="",N45="Revisar",M45="",M45&lt;=0,F45="",F45&gt;='Premissas'!$B$2),"",'Premissas'!$B$2-F45)</f>
        <v/>
      </c>
      <c r="P45" s="24">
        <f>IF(N45="","",IF(N45="Recebido","Quitado",IF(N45="Revisar","Revisar",IF(O45="","Sem atraso",IF(O45&lt;='Premissas'!$B$4,"1 a "&amp;'Premissas'!$B$4&amp;" dias",IF(O45&lt;='Premissas'!$B$5,('Premissas'!$B$4+1)&amp;" a "&amp;'Premissas'!$B$5&amp;" dias","Acima de "&amp;'Premissas'!$B$5&amp;" dias"))))))</f>
        <v/>
      </c>
      <c r="Q45" s="24">
        <f>IF(N45="","",IF(N45="Revisar","Conferir dados",IF(N45="Em atraso","Cobrança vencida",IF(N45="Recebido parcial",IF(F45&lt;'Premissas'!$B$2,"Parcial e vencida","Recebimento parcial"),IF(N45="A vencer","Vence em breve","")))))</f>
        <v/>
      </c>
      <c r="R45" s="20" t="n"/>
    </row>
    <row r="46" ht="23" customHeight="1">
      <c r="A46" s="18" t="n"/>
      <c r="B46" s="18" t="n"/>
      <c r="C46" s="19" t="n"/>
      <c r="D46" s="20" t="n"/>
      <c r="E46" s="37" t="n"/>
      <c r="F46" s="37" t="n"/>
      <c r="G46" s="38" t="n"/>
      <c r="H46" s="38" t="n"/>
      <c r="I46" s="38" t="n"/>
      <c r="J46" s="39">
        <f>IF(A46="","",IF(OR(G46="",G46&lt;=0),"",MAX(0,G46+IF(H46="",0,H46)-IF(I46="",0,I46))))</f>
        <v/>
      </c>
      <c r="K46" s="37" t="n"/>
      <c r="L46" s="38" t="n"/>
      <c r="M46" s="39">
        <f>IF(OR(A46="",J46=""),"",J46-IF(L46="",0,L46))</f>
        <v/>
      </c>
      <c r="N46" s="24">
        <f>IF(COUNTA(A46:I46,K46:L46,R46)=0,"",IF(OR(A46="",B46="",C46="",D46="",E46="",F46="",J46="",F46&lt;E46,AND(A46&lt;&gt;"",COUNTIF($A$2:$A$201,A46)&gt;1),AND(K46="",L46&lt;&gt;""),AND(K46&lt;&gt;"",OR(L46="",L46&lt;=0,K46&lt;E46,K46&gt;'Premissas'!$B$2))),"Revisar",IF(M46&lt;0,"Revisar",IF(M46=0,IF(K46="","Revisar","Recebido"),IF(IF(L46="",0,L46)&gt;0,"Recebido parcial",IF(F46&lt;'Premissas'!$B$2,"Em atraso",IF(F46&lt;='Premissas'!$B$2+'Premissas'!$B$3,"A vencer","Em aberto")))))))</f>
        <v/>
      </c>
      <c r="O46" s="25">
        <f>IF(OR(N46="",N46="Revisar",M46="",M46&lt;=0,F46="",F46&gt;='Premissas'!$B$2),"",'Premissas'!$B$2-F46)</f>
        <v/>
      </c>
      <c r="P46" s="24">
        <f>IF(N46="","",IF(N46="Recebido","Quitado",IF(N46="Revisar","Revisar",IF(O46="","Sem atraso",IF(O46&lt;='Premissas'!$B$4,"1 a "&amp;'Premissas'!$B$4&amp;" dias",IF(O46&lt;='Premissas'!$B$5,('Premissas'!$B$4+1)&amp;" a "&amp;'Premissas'!$B$5&amp;" dias","Acima de "&amp;'Premissas'!$B$5&amp;" dias"))))))</f>
        <v/>
      </c>
      <c r="Q46" s="24">
        <f>IF(N46="","",IF(N46="Revisar","Conferir dados",IF(N46="Em atraso","Cobrança vencida",IF(N46="Recebido parcial",IF(F46&lt;'Premissas'!$B$2,"Parcial e vencida","Recebimento parcial"),IF(N46="A vencer","Vence em breve","")))))</f>
        <v/>
      </c>
      <c r="R46" s="20" t="n"/>
    </row>
    <row r="47" ht="23" customHeight="1">
      <c r="A47" s="18" t="n"/>
      <c r="B47" s="18" t="n"/>
      <c r="C47" s="19" t="n"/>
      <c r="D47" s="20" t="n"/>
      <c r="E47" s="37" t="n"/>
      <c r="F47" s="37" t="n"/>
      <c r="G47" s="38" t="n"/>
      <c r="H47" s="38" t="n"/>
      <c r="I47" s="38" t="n"/>
      <c r="J47" s="39">
        <f>IF(A47="","",IF(OR(G47="",G47&lt;=0),"",MAX(0,G47+IF(H47="",0,H47)-IF(I47="",0,I47))))</f>
        <v/>
      </c>
      <c r="K47" s="37" t="n"/>
      <c r="L47" s="38" t="n"/>
      <c r="M47" s="39">
        <f>IF(OR(A47="",J47=""),"",J47-IF(L47="",0,L47))</f>
        <v/>
      </c>
      <c r="N47" s="24">
        <f>IF(COUNTA(A47:I47,K47:L47,R47)=0,"",IF(OR(A47="",B47="",C47="",D47="",E47="",F47="",J47="",F47&lt;E47,AND(A47&lt;&gt;"",COUNTIF($A$2:$A$201,A47)&gt;1),AND(K47="",L47&lt;&gt;""),AND(K47&lt;&gt;"",OR(L47="",L47&lt;=0,K47&lt;E47,K47&gt;'Premissas'!$B$2))),"Revisar",IF(M47&lt;0,"Revisar",IF(M47=0,IF(K47="","Revisar","Recebido"),IF(IF(L47="",0,L47)&gt;0,"Recebido parcial",IF(F47&lt;'Premissas'!$B$2,"Em atraso",IF(F47&lt;='Premissas'!$B$2+'Premissas'!$B$3,"A vencer","Em aberto")))))))</f>
        <v/>
      </c>
      <c r="O47" s="25">
        <f>IF(OR(N47="",N47="Revisar",M47="",M47&lt;=0,F47="",F47&gt;='Premissas'!$B$2),"",'Premissas'!$B$2-F47)</f>
        <v/>
      </c>
      <c r="P47" s="24">
        <f>IF(N47="","",IF(N47="Recebido","Quitado",IF(N47="Revisar","Revisar",IF(O47="","Sem atraso",IF(O47&lt;='Premissas'!$B$4,"1 a "&amp;'Premissas'!$B$4&amp;" dias",IF(O47&lt;='Premissas'!$B$5,('Premissas'!$B$4+1)&amp;" a "&amp;'Premissas'!$B$5&amp;" dias","Acima de "&amp;'Premissas'!$B$5&amp;" dias"))))))</f>
        <v/>
      </c>
      <c r="Q47" s="24">
        <f>IF(N47="","",IF(N47="Revisar","Conferir dados",IF(N47="Em atraso","Cobrança vencida",IF(N47="Recebido parcial",IF(F47&lt;'Premissas'!$B$2,"Parcial e vencida","Recebimento parcial"),IF(N47="A vencer","Vence em breve","")))))</f>
        <v/>
      </c>
      <c r="R47" s="20" t="n"/>
    </row>
    <row r="48" ht="23" customHeight="1">
      <c r="A48" s="18" t="n"/>
      <c r="B48" s="18" t="n"/>
      <c r="C48" s="19" t="n"/>
      <c r="D48" s="20" t="n"/>
      <c r="E48" s="37" t="n"/>
      <c r="F48" s="37" t="n"/>
      <c r="G48" s="38" t="n"/>
      <c r="H48" s="38" t="n"/>
      <c r="I48" s="38" t="n"/>
      <c r="J48" s="39">
        <f>IF(A48="","",IF(OR(G48="",G48&lt;=0),"",MAX(0,G48+IF(H48="",0,H48)-IF(I48="",0,I48))))</f>
        <v/>
      </c>
      <c r="K48" s="37" t="n"/>
      <c r="L48" s="38" t="n"/>
      <c r="M48" s="39">
        <f>IF(OR(A48="",J48=""),"",J48-IF(L48="",0,L48))</f>
        <v/>
      </c>
      <c r="N48" s="24">
        <f>IF(COUNTA(A48:I48,K48:L48,R48)=0,"",IF(OR(A48="",B48="",C48="",D48="",E48="",F48="",J48="",F48&lt;E48,AND(A48&lt;&gt;"",COUNTIF($A$2:$A$201,A48)&gt;1),AND(K48="",L48&lt;&gt;""),AND(K48&lt;&gt;"",OR(L48="",L48&lt;=0,K48&lt;E48,K48&gt;'Premissas'!$B$2))),"Revisar",IF(M48&lt;0,"Revisar",IF(M48=0,IF(K48="","Revisar","Recebido"),IF(IF(L48="",0,L48)&gt;0,"Recebido parcial",IF(F48&lt;'Premissas'!$B$2,"Em atraso",IF(F48&lt;='Premissas'!$B$2+'Premissas'!$B$3,"A vencer","Em aberto")))))))</f>
        <v/>
      </c>
      <c r="O48" s="25">
        <f>IF(OR(N48="",N48="Revisar",M48="",M48&lt;=0,F48="",F48&gt;='Premissas'!$B$2),"",'Premissas'!$B$2-F48)</f>
        <v/>
      </c>
      <c r="P48" s="24">
        <f>IF(N48="","",IF(N48="Recebido","Quitado",IF(N48="Revisar","Revisar",IF(O48="","Sem atraso",IF(O48&lt;='Premissas'!$B$4,"1 a "&amp;'Premissas'!$B$4&amp;" dias",IF(O48&lt;='Premissas'!$B$5,('Premissas'!$B$4+1)&amp;" a "&amp;'Premissas'!$B$5&amp;" dias","Acima de "&amp;'Premissas'!$B$5&amp;" dias"))))))</f>
        <v/>
      </c>
      <c r="Q48" s="24">
        <f>IF(N48="","",IF(N48="Revisar","Conferir dados",IF(N48="Em atraso","Cobrança vencida",IF(N48="Recebido parcial",IF(F48&lt;'Premissas'!$B$2,"Parcial e vencida","Recebimento parcial"),IF(N48="A vencer","Vence em breve","")))))</f>
        <v/>
      </c>
      <c r="R48" s="20" t="n"/>
    </row>
    <row r="49" ht="23" customHeight="1">
      <c r="A49" s="18" t="n"/>
      <c r="B49" s="18" t="n"/>
      <c r="C49" s="19" t="n"/>
      <c r="D49" s="20" t="n"/>
      <c r="E49" s="37" t="n"/>
      <c r="F49" s="37" t="n"/>
      <c r="G49" s="38" t="n"/>
      <c r="H49" s="38" t="n"/>
      <c r="I49" s="38" t="n"/>
      <c r="J49" s="39">
        <f>IF(A49="","",IF(OR(G49="",G49&lt;=0),"",MAX(0,G49+IF(H49="",0,H49)-IF(I49="",0,I49))))</f>
        <v/>
      </c>
      <c r="K49" s="37" t="n"/>
      <c r="L49" s="38" t="n"/>
      <c r="M49" s="39">
        <f>IF(OR(A49="",J49=""),"",J49-IF(L49="",0,L49))</f>
        <v/>
      </c>
      <c r="N49" s="24">
        <f>IF(COUNTA(A49:I49,K49:L49,R49)=0,"",IF(OR(A49="",B49="",C49="",D49="",E49="",F49="",J49="",F49&lt;E49,AND(A49&lt;&gt;"",COUNTIF($A$2:$A$201,A49)&gt;1),AND(K49="",L49&lt;&gt;""),AND(K49&lt;&gt;"",OR(L49="",L49&lt;=0,K49&lt;E49,K49&gt;'Premissas'!$B$2))),"Revisar",IF(M49&lt;0,"Revisar",IF(M49=0,IF(K49="","Revisar","Recebido"),IF(IF(L49="",0,L49)&gt;0,"Recebido parcial",IF(F49&lt;'Premissas'!$B$2,"Em atraso",IF(F49&lt;='Premissas'!$B$2+'Premissas'!$B$3,"A vencer","Em aberto")))))))</f>
        <v/>
      </c>
      <c r="O49" s="25">
        <f>IF(OR(N49="",N49="Revisar",M49="",M49&lt;=0,F49="",F49&gt;='Premissas'!$B$2),"",'Premissas'!$B$2-F49)</f>
        <v/>
      </c>
      <c r="P49" s="24">
        <f>IF(N49="","",IF(N49="Recebido","Quitado",IF(N49="Revisar","Revisar",IF(O49="","Sem atraso",IF(O49&lt;='Premissas'!$B$4,"1 a "&amp;'Premissas'!$B$4&amp;" dias",IF(O49&lt;='Premissas'!$B$5,('Premissas'!$B$4+1)&amp;" a "&amp;'Premissas'!$B$5&amp;" dias","Acima de "&amp;'Premissas'!$B$5&amp;" dias"))))))</f>
        <v/>
      </c>
      <c r="Q49" s="24">
        <f>IF(N49="","",IF(N49="Revisar","Conferir dados",IF(N49="Em atraso","Cobrança vencida",IF(N49="Recebido parcial",IF(F49&lt;'Premissas'!$B$2,"Parcial e vencida","Recebimento parcial"),IF(N49="A vencer","Vence em breve","")))))</f>
        <v/>
      </c>
      <c r="R49" s="20" t="n"/>
    </row>
    <row r="50" ht="23" customHeight="1">
      <c r="A50" s="18" t="n"/>
      <c r="B50" s="18" t="n"/>
      <c r="C50" s="19" t="n"/>
      <c r="D50" s="20" t="n"/>
      <c r="E50" s="37" t="n"/>
      <c r="F50" s="37" t="n"/>
      <c r="G50" s="38" t="n"/>
      <c r="H50" s="38" t="n"/>
      <c r="I50" s="38" t="n"/>
      <c r="J50" s="39">
        <f>IF(A50="","",IF(OR(G50="",G50&lt;=0),"",MAX(0,G50+IF(H50="",0,H50)-IF(I50="",0,I50))))</f>
        <v/>
      </c>
      <c r="K50" s="37" t="n"/>
      <c r="L50" s="38" t="n"/>
      <c r="M50" s="39">
        <f>IF(OR(A50="",J50=""),"",J50-IF(L50="",0,L50))</f>
        <v/>
      </c>
      <c r="N50" s="24">
        <f>IF(COUNTA(A50:I50,K50:L50,R50)=0,"",IF(OR(A50="",B50="",C50="",D50="",E50="",F50="",J50="",F50&lt;E50,AND(A50&lt;&gt;"",COUNTIF($A$2:$A$201,A50)&gt;1),AND(K50="",L50&lt;&gt;""),AND(K50&lt;&gt;"",OR(L50="",L50&lt;=0,K50&lt;E50,K50&gt;'Premissas'!$B$2))),"Revisar",IF(M50&lt;0,"Revisar",IF(M50=0,IF(K50="","Revisar","Recebido"),IF(IF(L50="",0,L50)&gt;0,"Recebido parcial",IF(F50&lt;'Premissas'!$B$2,"Em atraso",IF(F50&lt;='Premissas'!$B$2+'Premissas'!$B$3,"A vencer","Em aberto")))))))</f>
        <v/>
      </c>
      <c r="O50" s="25">
        <f>IF(OR(N50="",N50="Revisar",M50="",M50&lt;=0,F50="",F50&gt;='Premissas'!$B$2),"",'Premissas'!$B$2-F50)</f>
        <v/>
      </c>
      <c r="P50" s="24">
        <f>IF(N50="","",IF(N50="Recebido","Quitado",IF(N50="Revisar","Revisar",IF(O50="","Sem atraso",IF(O50&lt;='Premissas'!$B$4,"1 a "&amp;'Premissas'!$B$4&amp;" dias",IF(O50&lt;='Premissas'!$B$5,('Premissas'!$B$4+1)&amp;" a "&amp;'Premissas'!$B$5&amp;" dias","Acima de "&amp;'Premissas'!$B$5&amp;" dias"))))))</f>
        <v/>
      </c>
      <c r="Q50" s="24">
        <f>IF(N50="","",IF(N50="Revisar","Conferir dados",IF(N50="Em atraso","Cobrança vencida",IF(N50="Recebido parcial",IF(F50&lt;'Premissas'!$B$2,"Parcial e vencida","Recebimento parcial"),IF(N50="A vencer","Vence em breve","")))))</f>
        <v/>
      </c>
      <c r="R50" s="20" t="n"/>
    </row>
    <row r="51" ht="23" customHeight="1">
      <c r="A51" s="18" t="n"/>
      <c r="B51" s="18" t="n"/>
      <c r="C51" s="19" t="n"/>
      <c r="D51" s="20" t="n"/>
      <c r="E51" s="37" t="n"/>
      <c r="F51" s="37" t="n"/>
      <c r="G51" s="38" t="n"/>
      <c r="H51" s="38" t="n"/>
      <c r="I51" s="38" t="n"/>
      <c r="J51" s="39">
        <f>IF(A51="","",IF(OR(G51="",G51&lt;=0),"",MAX(0,G51+IF(H51="",0,H51)-IF(I51="",0,I51))))</f>
        <v/>
      </c>
      <c r="K51" s="37" t="n"/>
      <c r="L51" s="38" t="n"/>
      <c r="M51" s="39">
        <f>IF(OR(A51="",J51=""),"",J51-IF(L51="",0,L51))</f>
        <v/>
      </c>
      <c r="N51" s="24">
        <f>IF(COUNTA(A51:I51,K51:L51,R51)=0,"",IF(OR(A51="",B51="",C51="",D51="",E51="",F51="",J51="",F51&lt;E51,AND(A51&lt;&gt;"",COUNTIF($A$2:$A$201,A51)&gt;1),AND(K51="",L51&lt;&gt;""),AND(K51&lt;&gt;"",OR(L51="",L51&lt;=0,K51&lt;E51,K51&gt;'Premissas'!$B$2))),"Revisar",IF(M51&lt;0,"Revisar",IF(M51=0,IF(K51="","Revisar","Recebido"),IF(IF(L51="",0,L51)&gt;0,"Recebido parcial",IF(F51&lt;'Premissas'!$B$2,"Em atraso",IF(F51&lt;='Premissas'!$B$2+'Premissas'!$B$3,"A vencer","Em aberto")))))))</f>
        <v/>
      </c>
      <c r="O51" s="25">
        <f>IF(OR(N51="",N51="Revisar",M51="",M51&lt;=0,F51="",F51&gt;='Premissas'!$B$2),"",'Premissas'!$B$2-F51)</f>
        <v/>
      </c>
      <c r="P51" s="24">
        <f>IF(N51="","",IF(N51="Recebido","Quitado",IF(N51="Revisar","Revisar",IF(O51="","Sem atraso",IF(O51&lt;='Premissas'!$B$4,"1 a "&amp;'Premissas'!$B$4&amp;" dias",IF(O51&lt;='Premissas'!$B$5,('Premissas'!$B$4+1)&amp;" a "&amp;'Premissas'!$B$5&amp;" dias","Acima de "&amp;'Premissas'!$B$5&amp;" dias"))))))</f>
        <v/>
      </c>
      <c r="Q51" s="24">
        <f>IF(N51="","",IF(N51="Revisar","Conferir dados",IF(N51="Em atraso","Cobrança vencida",IF(N51="Recebido parcial",IF(F51&lt;'Premissas'!$B$2,"Parcial e vencida","Recebimento parcial"),IF(N51="A vencer","Vence em breve","")))))</f>
        <v/>
      </c>
      <c r="R51" s="20" t="n"/>
    </row>
    <row r="52" ht="23" customHeight="1">
      <c r="A52" s="18" t="n"/>
      <c r="B52" s="18" t="n"/>
      <c r="C52" s="19" t="n"/>
      <c r="D52" s="20" t="n"/>
      <c r="E52" s="37" t="n"/>
      <c r="F52" s="37" t="n"/>
      <c r="G52" s="38" t="n"/>
      <c r="H52" s="38" t="n"/>
      <c r="I52" s="38" t="n"/>
      <c r="J52" s="39">
        <f>IF(A52="","",IF(OR(G52="",G52&lt;=0),"",MAX(0,G52+IF(H52="",0,H52)-IF(I52="",0,I52))))</f>
        <v/>
      </c>
      <c r="K52" s="37" t="n"/>
      <c r="L52" s="38" t="n"/>
      <c r="M52" s="39">
        <f>IF(OR(A52="",J52=""),"",J52-IF(L52="",0,L52))</f>
        <v/>
      </c>
      <c r="N52" s="24">
        <f>IF(COUNTA(A52:I52,K52:L52,R52)=0,"",IF(OR(A52="",B52="",C52="",D52="",E52="",F52="",J52="",F52&lt;E52,AND(A52&lt;&gt;"",COUNTIF($A$2:$A$201,A52)&gt;1),AND(K52="",L52&lt;&gt;""),AND(K52&lt;&gt;"",OR(L52="",L52&lt;=0,K52&lt;E52,K52&gt;'Premissas'!$B$2))),"Revisar",IF(M52&lt;0,"Revisar",IF(M52=0,IF(K52="","Revisar","Recebido"),IF(IF(L52="",0,L52)&gt;0,"Recebido parcial",IF(F52&lt;'Premissas'!$B$2,"Em atraso",IF(F52&lt;='Premissas'!$B$2+'Premissas'!$B$3,"A vencer","Em aberto")))))))</f>
        <v/>
      </c>
      <c r="O52" s="25">
        <f>IF(OR(N52="",N52="Revisar",M52="",M52&lt;=0,F52="",F52&gt;='Premissas'!$B$2),"",'Premissas'!$B$2-F52)</f>
        <v/>
      </c>
      <c r="P52" s="24">
        <f>IF(N52="","",IF(N52="Recebido","Quitado",IF(N52="Revisar","Revisar",IF(O52="","Sem atraso",IF(O52&lt;='Premissas'!$B$4,"1 a "&amp;'Premissas'!$B$4&amp;" dias",IF(O52&lt;='Premissas'!$B$5,('Premissas'!$B$4+1)&amp;" a "&amp;'Premissas'!$B$5&amp;" dias","Acima de "&amp;'Premissas'!$B$5&amp;" dias"))))))</f>
        <v/>
      </c>
      <c r="Q52" s="24">
        <f>IF(N52="","",IF(N52="Revisar","Conferir dados",IF(N52="Em atraso","Cobrança vencida",IF(N52="Recebido parcial",IF(F52&lt;'Premissas'!$B$2,"Parcial e vencida","Recebimento parcial"),IF(N52="A vencer","Vence em breve","")))))</f>
        <v/>
      </c>
      <c r="R52" s="20" t="n"/>
    </row>
    <row r="53" ht="23" customHeight="1">
      <c r="A53" s="18" t="n"/>
      <c r="B53" s="18" t="n"/>
      <c r="C53" s="19" t="n"/>
      <c r="D53" s="20" t="n"/>
      <c r="E53" s="37" t="n"/>
      <c r="F53" s="37" t="n"/>
      <c r="G53" s="38" t="n"/>
      <c r="H53" s="38" t="n"/>
      <c r="I53" s="38" t="n"/>
      <c r="J53" s="39">
        <f>IF(A53="","",IF(OR(G53="",G53&lt;=0),"",MAX(0,G53+IF(H53="",0,H53)-IF(I53="",0,I53))))</f>
        <v/>
      </c>
      <c r="K53" s="37" t="n"/>
      <c r="L53" s="38" t="n"/>
      <c r="M53" s="39">
        <f>IF(OR(A53="",J53=""),"",J53-IF(L53="",0,L53))</f>
        <v/>
      </c>
      <c r="N53" s="24">
        <f>IF(COUNTA(A53:I53,K53:L53,R53)=0,"",IF(OR(A53="",B53="",C53="",D53="",E53="",F53="",J53="",F53&lt;E53,AND(A53&lt;&gt;"",COUNTIF($A$2:$A$201,A53)&gt;1),AND(K53="",L53&lt;&gt;""),AND(K53&lt;&gt;"",OR(L53="",L53&lt;=0,K53&lt;E53,K53&gt;'Premissas'!$B$2))),"Revisar",IF(M53&lt;0,"Revisar",IF(M53=0,IF(K53="","Revisar","Recebido"),IF(IF(L53="",0,L53)&gt;0,"Recebido parcial",IF(F53&lt;'Premissas'!$B$2,"Em atraso",IF(F53&lt;='Premissas'!$B$2+'Premissas'!$B$3,"A vencer","Em aberto")))))))</f>
        <v/>
      </c>
      <c r="O53" s="25">
        <f>IF(OR(N53="",N53="Revisar",M53="",M53&lt;=0,F53="",F53&gt;='Premissas'!$B$2),"",'Premissas'!$B$2-F53)</f>
        <v/>
      </c>
      <c r="P53" s="24">
        <f>IF(N53="","",IF(N53="Recebido","Quitado",IF(N53="Revisar","Revisar",IF(O53="","Sem atraso",IF(O53&lt;='Premissas'!$B$4,"1 a "&amp;'Premissas'!$B$4&amp;" dias",IF(O53&lt;='Premissas'!$B$5,('Premissas'!$B$4+1)&amp;" a "&amp;'Premissas'!$B$5&amp;" dias","Acima de "&amp;'Premissas'!$B$5&amp;" dias"))))))</f>
        <v/>
      </c>
      <c r="Q53" s="24">
        <f>IF(N53="","",IF(N53="Revisar","Conferir dados",IF(N53="Em atraso","Cobrança vencida",IF(N53="Recebido parcial",IF(F53&lt;'Premissas'!$B$2,"Parcial e vencida","Recebimento parcial"),IF(N53="A vencer","Vence em breve","")))))</f>
        <v/>
      </c>
      <c r="R53" s="20" t="n"/>
    </row>
    <row r="54" ht="23" customHeight="1">
      <c r="A54" s="18" t="n"/>
      <c r="B54" s="18" t="n"/>
      <c r="C54" s="19" t="n"/>
      <c r="D54" s="20" t="n"/>
      <c r="E54" s="37" t="n"/>
      <c r="F54" s="37" t="n"/>
      <c r="G54" s="38" t="n"/>
      <c r="H54" s="38" t="n"/>
      <c r="I54" s="38" t="n"/>
      <c r="J54" s="39">
        <f>IF(A54="","",IF(OR(G54="",G54&lt;=0),"",MAX(0,G54+IF(H54="",0,H54)-IF(I54="",0,I54))))</f>
        <v/>
      </c>
      <c r="K54" s="37" t="n"/>
      <c r="L54" s="38" t="n"/>
      <c r="M54" s="39">
        <f>IF(OR(A54="",J54=""),"",J54-IF(L54="",0,L54))</f>
        <v/>
      </c>
      <c r="N54" s="24">
        <f>IF(COUNTA(A54:I54,K54:L54,R54)=0,"",IF(OR(A54="",B54="",C54="",D54="",E54="",F54="",J54="",F54&lt;E54,AND(A54&lt;&gt;"",COUNTIF($A$2:$A$201,A54)&gt;1),AND(K54="",L54&lt;&gt;""),AND(K54&lt;&gt;"",OR(L54="",L54&lt;=0,K54&lt;E54,K54&gt;'Premissas'!$B$2))),"Revisar",IF(M54&lt;0,"Revisar",IF(M54=0,IF(K54="","Revisar","Recebido"),IF(IF(L54="",0,L54)&gt;0,"Recebido parcial",IF(F54&lt;'Premissas'!$B$2,"Em atraso",IF(F54&lt;='Premissas'!$B$2+'Premissas'!$B$3,"A vencer","Em aberto")))))))</f>
        <v/>
      </c>
      <c r="O54" s="25">
        <f>IF(OR(N54="",N54="Revisar",M54="",M54&lt;=0,F54="",F54&gt;='Premissas'!$B$2),"",'Premissas'!$B$2-F54)</f>
        <v/>
      </c>
      <c r="P54" s="24">
        <f>IF(N54="","",IF(N54="Recebido","Quitado",IF(N54="Revisar","Revisar",IF(O54="","Sem atraso",IF(O54&lt;='Premissas'!$B$4,"1 a "&amp;'Premissas'!$B$4&amp;" dias",IF(O54&lt;='Premissas'!$B$5,('Premissas'!$B$4+1)&amp;" a "&amp;'Premissas'!$B$5&amp;" dias","Acima de "&amp;'Premissas'!$B$5&amp;" dias"))))))</f>
        <v/>
      </c>
      <c r="Q54" s="24">
        <f>IF(N54="","",IF(N54="Revisar","Conferir dados",IF(N54="Em atraso","Cobrança vencida",IF(N54="Recebido parcial",IF(F54&lt;'Premissas'!$B$2,"Parcial e vencida","Recebimento parcial"),IF(N54="A vencer","Vence em breve","")))))</f>
        <v/>
      </c>
      <c r="R54" s="20" t="n"/>
    </row>
    <row r="55" ht="23" customHeight="1">
      <c r="A55" s="18" t="n"/>
      <c r="B55" s="18" t="n"/>
      <c r="C55" s="19" t="n"/>
      <c r="D55" s="20" t="n"/>
      <c r="E55" s="37" t="n"/>
      <c r="F55" s="37" t="n"/>
      <c r="G55" s="38" t="n"/>
      <c r="H55" s="38" t="n"/>
      <c r="I55" s="38" t="n"/>
      <c r="J55" s="39">
        <f>IF(A55="","",IF(OR(G55="",G55&lt;=0),"",MAX(0,G55+IF(H55="",0,H55)-IF(I55="",0,I55))))</f>
        <v/>
      </c>
      <c r="K55" s="37" t="n"/>
      <c r="L55" s="38" t="n"/>
      <c r="M55" s="39">
        <f>IF(OR(A55="",J55=""),"",J55-IF(L55="",0,L55))</f>
        <v/>
      </c>
      <c r="N55" s="24">
        <f>IF(COUNTA(A55:I55,K55:L55,R55)=0,"",IF(OR(A55="",B55="",C55="",D55="",E55="",F55="",J55="",F55&lt;E55,AND(A55&lt;&gt;"",COUNTIF($A$2:$A$201,A55)&gt;1),AND(K55="",L55&lt;&gt;""),AND(K55&lt;&gt;"",OR(L55="",L55&lt;=0,K55&lt;E55,K55&gt;'Premissas'!$B$2))),"Revisar",IF(M55&lt;0,"Revisar",IF(M55=0,IF(K55="","Revisar","Recebido"),IF(IF(L55="",0,L55)&gt;0,"Recebido parcial",IF(F55&lt;'Premissas'!$B$2,"Em atraso",IF(F55&lt;='Premissas'!$B$2+'Premissas'!$B$3,"A vencer","Em aberto")))))))</f>
        <v/>
      </c>
      <c r="O55" s="25">
        <f>IF(OR(N55="",N55="Revisar",M55="",M55&lt;=0,F55="",F55&gt;='Premissas'!$B$2),"",'Premissas'!$B$2-F55)</f>
        <v/>
      </c>
      <c r="P55" s="24">
        <f>IF(N55="","",IF(N55="Recebido","Quitado",IF(N55="Revisar","Revisar",IF(O55="","Sem atraso",IF(O55&lt;='Premissas'!$B$4,"1 a "&amp;'Premissas'!$B$4&amp;" dias",IF(O55&lt;='Premissas'!$B$5,('Premissas'!$B$4+1)&amp;" a "&amp;'Premissas'!$B$5&amp;" dias","Acima de "&amp;'Premissas'!$B$5&amp;" dias"))))))</f>
        <v/>
      </c>
      <c r="Q55" s="24">
        <f>IF(N55="","",IF(N55="Revisar","Conferir dados",IF(N55="Em atraso","Cobrança vencida",IF(N55="Recebido parcial",IF(F55&lt;'Premissas'!$B$2,"Parcial e vencida","Recebimento parcial"),IF(N55="A vencer","Vence em breve","")))))</f>
        <v/>
      </c>
      <c r="R55" s="20" t="n"/>
    </row>
    <row r="56" ht="23" customHeight="1">
      <c r="A56" s="18" t="n"/>
      <c r="B56" s="18" t="n"/>
      <c r="C56" s="19" t="n"/>
      <c r="D56" s="20" t="n"/>
      <c r="E56" s="37" t="n"/>
      <c r="F56" s="37" t="n"/>
      <c r="G56" s="38" t="n"/>
      <c r="H56" s="38" t="n"/>
      <c r="I56" s="38" t="n"/>
      <c r="J56" s="39">
        <f>IF(A56="","",IF(OR(G56="",G56&lt;=0),"",MAX(0,G56+IF(H56="",0,H56)-IF(I56="",0,I56))))</f>
        <v/>
      </c>
      <c r="K56" s="37" t="n"/>
      <c r="L56" s="38" t="n"/>
      <c r="M56" s="39">
        <f>IF(OR(A56="",J56=""),"",J56-IF(L56="",0,L56))</f>
        <v/>
      </c>
      <c r="N56" s="24">
        <f>IF(COUNTA(A56:I56,K56:L56,R56)=0,"",IF(OR(A56="",B56="",C56="",D56="",E56="",F56="",J56="",F56&lt;E56,AND(A56&lt;&gt;"",COUNTIF($A$2:$A$201,A56)&gt;1),AND(K56="",L56&lt;&gt;""),AND(K56&lt;&gt;"",OR(L56="",L56&lt;=0,K56&lt;E56,K56&gt;'Premissas'!$B$2))),"Revisar",IF(M56&lt;0,"Revisar",IF(M56=0,IF(K56="","Revisar","Recebido"),IF(IF(L56="",0,L56)&gt;0,"Recebido parcial",IF(F56&lt;'Premissas'!$B$2,"Em atraso",IF(F56&lt;='Premissas'!$B$2+'Premissas'!$B$3,"A vencer","Em aberto")))))))</f>
        <v/>
      </c>
      <c r="O56" s="25">
        <f>IF(OR(N56="",N56="Revisar",M56="",M56&lt;=0,F56="",F56&gt;='Premissas'!$B$2),"",'Premissas'!$B$2-F56)</f>
        <v/>
      </c>
      <c r="P56" s="24">
        <f>IF(N56="","",IF(N56="Recebido","Quitado",IF(N56="Revisar","Revisar",IF(O56="","Sem atraso",IF(O56&lt;='Premissas'!$B$4,"1 a "&amp;'Premissas'!$B$4&amp;" dias",IF(O56&lt;='Premissas'!$B$5,('Premissas'!$B$4+1)&amp;" a "&amp;'Premissas'!$B$5&amp;" dias","Acima de "&amp;'Premissas'!$B$5&amp;" dias"))))))</f>
        <v/>
      </c>
      <c r="Q56" s="24">
        <f>IF(N56="","",IF(N56="Revisar","Conferir dados",IF(N56="Em atraso","Cobrança vencida",IF(N56="Recebido parcial",IF(F56&lt;'Premissas'!$B$2,"Parcial e vencida","Recebimento parcial"),IF(N56="A vencer","Vence em breve","")))))</f>
        <v/>
      </c>
      <c r="R56" s="20" t="n"/>
    </row>
    <row r="57" ht="23" customHeight="1">
      <c r="A57" s="18" t="n"/>
      <c r="B57" s="18" t="n"/>
      <c r="C57" s="19" t="n"/>
      <c r="D57" s="20" t="n"/>
      <c r="E57" s="37" t="n"/>
      <c r="F57" s="37" t="n"/>
      <c r="G57" s="38" t="n"/>
      <c r="H57" s="38" t="n"/>
      <c r="I57" s="38" t="n"/>
      <c r="J57" s="39">
        <f>IF(A57="","",IF(OR(G57="",G57&lt;=0),"",MAX(0,G57+IF(H57="",0,H57)-IF(I57="",0,I57))))</f>
        <v/>
      </c>
      <c r="K57" s="37" t="n"/>
      <c r="L57" s="38" t="n"/>
      <c r="M57" s="39">
        <f>IF(OR(A57="",J57=""),"",J57-IF(L57="",0,L57))</f>
        <v/>
      </c>
      <c r="N57" s="24">
        <f>IF(COUNTA(A57:I57,K57:L57,R57)=0,"",IF(OR(A57="",B57="",C57="",D57="",E57="",F57="",J57="",F57&lt;E57,AND(A57&lt;&gt;"",COUNTIF($A$2:$A$201,A57)&gt;1),AND(K57="",L57&lt;&gt;""),AND(K57&lt;&gt;"",OR(L57="",L57&lt;=0,K57&lt;E57,K57&gt;'Premissas'!$B$2))),"Revisar",IF(M57&lt;0,"Revisar",IF(M57=0,IF(K57="","Revisar","Recebido"),IF(IF(L57="",0,L57)&gt;0,"Recebido parcial",IF(F57&lt;'Premissas'!$B$2,"Em atraso",IF(F57&lt;='Premissas'!$B$2+'Premissas'!$B$3,"A vencer","Em aberto")))))))</f>
        <v/>
      </c>
      <c r="O57" s="25">
        <f>IF(OR(N57="",N57="Revisar",M57="",M57&lt;=0,F57="",F57&gt;='Premissas'!$B$2),"",'Premissas'!$B$2-F57)</f>
        <v/>
      </c>
      <c r="P57" s="24">
        <f>IF(N57="","",IF(N57="Recebido","Quitado",IF(N57="Revisar","Revisar",IF(O57="","Sem atraso",IF(O57&lt;='Premissas'!$B$4,"1 a "&amp;'Premissas'!$B$4&amp;" dias",IF(O57&lt;='Premissas'!$B$5,('Premissas'!$B$4+1)&amp;" a "&amp;'Premissas'!$B$5&amp;" dias","Acima de "&amp;'Premissas'!$B$5&amp;" dias"))))))</f>
        <v/>
      </c>
      <c r="Q57" s="24">
        <f>IF(N57="","",IF(N57="Revisar","Conferir dados",IF(N57="Em atraso","Cobrança vencida",IF(N57="Recebido parcial",IF(F57&lt;'Premissas'!$B$2,"Parcial e vencida","Recebimento parcial"),IF(N57="A vencer","Vence em breve","")))))</f>
        <v/>
      </c>
      <c r="R57" s="20" t="n"/>
    </row>
    <row r="58" ht="23" customHeight="1">
      <c r="A58" s="18" t="n"/>
      <c r="B58" s="18" t="n"/>
      <c r="C58" s="19" t="n"/>
      <c r="D58" s="20" t="n"/>
      <c r="E58" s="37" t="n"/>
      <c r="F58" s="37" t="n"/>
      <c r="G58" s="38" t="n"/>
      <c r="H58" s="38" t="n"/>
      <c r="I58" s="38" t="n"/>
      <c r="J58" s="39">
        <f>IF(A58="","",IF(OR(G58="",G58&lt;=0),"",MAX(0,G58+IF(H58="",0,H58)-IF(I58="",0,I58))))</f>
        <v/>
      </c>
      <c r="K58" s="37" t="n"/>
      <c r="L58" s="38" t="n"/>
      <c r="M58" s="39">
        <f>IF(OR(A58="",J58=""),"",J58-IF(L58="",0,L58))</f>
        <v/>
      </c>
      <c r="N58" s="24">
        <f>IF(COUNTA(A58:I58,K58:L58,R58)=0,"",IF(OR(A58="",B58="",C58="",D58="",E58="",F58="",J58="",F58&lt;E58,AND(A58&lt;&gt;"",COUNTIF($A$2:$A$201,A58)&gt;1),AND(K58="",L58&lt;&gt;""),AND(K58&lt;&gt;"",OR(L58="",L58&lt;=0,K58&lt;E58,K58&gt;'Premissas'!$B$2))),"Revisar",IF(M58&lt;0,"Revisar",IF(M58=0,IF(K58="","Revisar","Recebido"),IF(IF(L58="",0,L58)&gt;0,"Recebido parcial",IF(F58&lt;'Premissas'!$B$2,"Em atraso",IF(F58&lt;='Premissas'!$B$2+'Premissas'!$B$3,"A vencer","Em aberto")))))))</f>
        <v/>
      </c>
      <c r="O58" s="25">
        <f>IF(OR(N58="",N58="Revisar",M58="",M58&lt;=0,F58="",F58&gt;='Premissas'!$B$2),"",'Premissas'!$B$2-F58)</f>
        <v/>
      </c>
      <c r="P58" s="24">
        <f>IF(N58="","",IF(N58="Recebido","Quitado",IF(N58="Revisar","Revisar",IF(O58="","Sem atraso",IF(O58&lt;='Premissas'!$B$4,"1 a "&amp;'Premissas'!$B$4&amp;" dias",IF(O58&lt;='Premissas'!$B$5,('Premissas'!$B$4+1)&amp;" a "&amp;'Premissas'!$B$5&amp;" dias","Acima de "&amp;'Premissas'!$B$5&amp;" dias"))))))</f>
        <v/>
      </c>
      <c r="Q58" s="24">
        <f>IF(N58="","",IF(N58="Revisar","Conferir dados",IF(N58="Em atraso","Cobrança vencida",IF(N58="Recebido parcial",IF(F58&lt;'Premissas'!$B$2,"Parcial e vencida","Recebimento parcial"),IF(N58="A vencer","Vence em breve","")))))</f>
        <v/>
      </c>
      <c r="R58" s="20" t="n"/>
    </row>
    <row r="59" ht="23" customHeight="1">
      <c r="A59" s="18" t="n"/>
      <c r="B59" s="18" t="n"/>
      <c r="C59" s="19" t="n"/>
      <c r="D59" s="20" t="n"/>
      <c r="E59" s="37" t="n"/>
      <c r="F59" s="37" t="n"/>
      <c r="G59" s="38" t="n"/>
      <c r="H59" s="38" t="n"/>
      <c r="I59" s="38" t="n"/>
      <c r="J59" s="39">
        <f>IF(A59="","",IF(OR(G59="",G59&lt;=0),"",MAX(0,G59+IF(H59="",0,H59)-IF(I59="",0,I59))))</f>
        <v/>
      </c>
      <c r="K59" s="37" t="n"/>
      <c r="L59" s="38" t="n"/>
      <c r="M59" s="39">
        <f>IF(OR(A59="",J59=""),"",J59-IF(L59="",0,L59))</f>
        <v/>
      </c>
      <c r="N59" s="24">
        <f>IF(COUNTA(A59:I59,K59:L59,R59)=0,"",IF(OR(A59="",B59="",C59="",D59="",E59="",F59="",J59="",F59&lt;E59,AND(A59&lt;&gt;"",COUNTIF($A$2:$A$201,A59)&gt;1),AND(K59="",L59&lt;&gt;""),AND(K59&lt;&gt;"",OR(L59="",L59&lt;=0,K59&lt;E59,K59&gt;'Premissas'!$B$2))),"Revisar",IF(M59&lt;0,"Revisar",IF(M59=0,IF(K59="","Revisar","Recebido"),IF(IF(L59="",0,L59)&gt;0,"Recebido parcial",IF(F59&lt;'Premissas'!$B$2,"Em atraso",IF(F59&lt;='Premissas'!$B$2+'Premissas'!$B$3,"A vencer","Em aberto")))))))</f>
        <v/>
      </c>
      <c r="O59" s="25">
        <f>IF(OR(N59="",N59="Revisar",M59="",M59&lt;=0,F59="",F59&gt;='Premissas'!$B$2),"",'Premissas'!$B$2-F59)</f>
        <v/>
      </c>
      <c r="P59" s="24">
        <f>IF(N59="","",IF(N59="Recebido","Quitado",IF(N59="Revisar","Revisar",IF(O59="","Sem atraso",IF(O59&lt;='Premissas'!$B$4,"1 a "&amp;'Premissas'!$B$4&amp;" dias",IF(O59&lt;='Premissas'!$B$5,('Premissas'!$B$4+1)&amp;" a "&amp;'Premissas'!$B$5&amp;" dias","Acima de "&amp;'Premissas'!$B$5&amp;" dias"))))))</f>
        <v/>
      </c>
      <c r="Q59" s="24">
        <f>IF(N59="","",IF(N59="Revisar","Conferir dados",IF(N59="Em atraso","Cobrança vencida",IF(N59="Recebido parcial",IF(F59&lt;'Premissas'!$B$2,"Parcial e vencida","Recebimento parcial"),IF(N59="A vencer","Vence em breve","")))))</f>
        <v/>
      </c>
      <c r="R59" s="20" t="n"/>
    </row>
    <row r="60" ht="23" customHeight="1">
      <c r="A60" s="18" t="n"/>
      <c r="B60" s="18" t="n"/>
      <c r="C60" s="19" t="n"/>
      <c r="D60" s="20" t="n"/>
      <c r="E60" s="37" t="n"/>
      <c r="F60" s="37" t="n"/>
      <c r="G60" s="38" t="n"/>
      <c r="H60" s="38" t="n"/>
      <c r="I60" s="38" t="n"/>
      <c r="J60" s="39">
        <f>IF(A60="","",IF(OR(G60="",G60&lt;=0),"",MAX(0,G60+IF(H60="",0,H60)-IF(I60="",0,I60))))</f>
        <v/>
      </c>
      <c r="K60" s="37" t="n"/>
      <c r="L60" s="38" t="n"/>
      <c r="M60" s="39">
        <f>IF(OR(A60="",J60=""),"",J60-IF(L60="",0,L60))</f>
        <v/>
      </c>
      <c r="N60" s="24">
        <f>IF(COUNTA(A60:I60,K60:L60,R60)=0,"",IF(OR(A60="",B60="",C60="",D60="",E60="",F60="",J60="",F60&lt;E60,AND(A60&lt;&gt;"",COUNTIF($A$2:$A$201,A60)&gt;1),AND(K60="",L60&lt;&gt;""),AND(K60&lt;&gt;"",OR(L60="",L60&lt;=0,K60&lt;E60,K60&gt;'Premissas'!$B$2))),"Revisar",IF(M60&lt;0,"Revisar",IF(M60=0,IF(K60="","Revisar","Recebido"),IF(IF(L60="",0,L60)&gt;0,"Recebido parcial",IF(F60&lt;'Premissas'!$B$2,"Em atraso",IF(F60&lt;='Premissas'!$B$2+'Premissas'!$B$3,"A vencer","Em aberto")))))))</f>
        <v/>
      </c>
      <c r="O60" s="25">
        <f>IF(OR(N60="",N60="Revisar",M60="",M60&lt;=0,F60="",F60&gt;='Premissas'!$B$2),"",'Premissas'!$B$2-F60)</f>
        <v/>
      </c>
      <c r="P60" s="24">
        <f>IF(N60="","",IF(N60="Recebido","Quitado",IF(N60="Revisar","Revisar",IF(O60="","Sem atraso",IF(O60&lt;='Premissas'!$B$4,"1 a "&amp;'Premissas'!$B$4&amp;" dias",IF(O60&lt;='Premissas'!$B$5,('Premissas'!$B$4+1)&amp;" a "&amp;'Premissas'!$B$5&amp;" dias","Acima de "&amp;'Premissas'!$B$5&amp;" dias"))))))</f>
        <v/>
      </c>
      <c r="Q60" s="24">
        <f>IF(N60="","",IF(N60="Revisar","Conferir dados",IF(N60="Em atraso","Cobrança vencida",IF(N60="Recebido parcial",IF(F60&lt;'Premissas'!$B$2,"Parcial e vencida","Recebimento parcial"),IF(N60="A vencer","Vence em breve","")))))</f>
        <v/>
      </c>
      <c r="R60" s="20" t="n"/>
    </row>
    <row r="61" ht="23" customHeight="1">
      <c r="A61" s="18" t="n"/>
      <c r="B61" s="18" t="n"/>
      <c r="C61" s="19" t="n"/>
      <c r="D61" s="20" t="n"/>
      <c r="E61" s="37" t="n"/>
      <c r="F61" s="37" t="n"/>
      <c r="G61" s="38" t="n"/>
      <c r="H61" s="38" t="n"/>
      <c r="I61" s="38" t="n"/>
      <c r="J61" s="39">
        <f>IF(A61="","",IF(OR(G61="",G61&lt;=0),"",MAX(0,G61+IF(H61="",0,H61)-IF(I61="",0,I61))))</f>
        <v/>
      </c>
      <c r="K61" s="37" t="n"/>
      <c r="L61" s="38" t="n"/>
      <c r="M61" s="39">
        <f>IF(OR(A61="",J61=""),"",J61-IF(L61="",0,L61))</f>
        <v/>
      </c>
      <c r="N61" s="24">
        <f>IF(COUNTA(A61:I61,K61:L61,R61)=0,"",IF(OR(A61="",B61="",C61="",D61="",E61="",F61="",J61="",F61&lt;E61,AND(A61&lt;&gt;"",COUNTIF($A$2:$A$201,A61)&gt;1),AND(K61="",L61&lt;&gt;""),AND(K61&lt;&gt;"",OR(L61="",L61&lt;=0,K61&lt;E61,K61&gt;'Premissas'!$B$2))),"Revisar",IF(M61&lt;0,"Revisar",IF(M61=0,IF(K61="","Revisar","Recebido"),IF(IF(L61="",0,L61)&gt;0,"Recebido parcial",IF(F61&lt;'Premissas'!$B$2,"Em atraso",IF(F61&lt;='Premissas'!$B$2+'Premissas'!$B$3,"A vencer","Em aberto")))))))</f>
        <v/>
      </c>
      <c r="O61" s="25">
        <f>IF(OR(N61="",N61="Revisar",M61="",M61&lt;=0,F61="",F61&gt;='Premissas'!$B$2),"",'Premissas'!$B$2-F61)</f>
        <v/>
      </c>
      <c r="P61" s="24">
        <f>IF(N61="","",IF(N61="Recebido","Quitado",IF(N61="Revisar","Revisar",IF(O61="","Sem atraso",IF(O61&lt;='Premissas'!$B$4,"1 a "&amp;'Premissas'!$B$4&amp;" dias",IF(O61&lt;='Premissas'!$B$5,('Premissas'!$B$4+1)&amp;" a "&amp;'Premissas'!$B$5&amp;" dias","Acima de "&amp;'Premissas'!$B$5&amp;" dias"))))))</f>
        <v/>
      </c>
      <c r="Q61" s="24">
        <f>IF(N61="","",IF(N61="Revisar","Conferir dados",IF(N61="Em atraso","Cobrança vencida",IF(N61="Recebido parcial",IF(F61&lt;'Premissas'!$B$2,"Parcial e vencida","Recebimento parcial"),IF(N61="A vencer","Vence em breve","")))))</f>
        <v/>
      </c>
      <c r="R61" s="20" t="n"/>
    </row>
    <row r="62" ht="23" customHeight="1">
      <c r="A62" s="18" t="n"/>
      <c r="B62" s="18" t="n"/>
      <c r="C62" s="19" t="n"/>
      <c r="D62" s="20" t="n"/>
      <c r="E62" s="37" t="n"/>
      <c r="F62" s="37" t="n"/>
      <c r="G62" s="38" t="n"/>
      <c r="H62" s="38" t="n"/>
      <c r="I62" s="38" t="n"/>
      <c r="J62" s="39">
        <f>IF(A62="","",IF(OR(G62="",G62&lt;=0),"",MAX(0,G62+IF(H62="",0,H62)-IF(I62="",0,I62))))</f>
        <v/>
      </c>
      <c r="K62" s="37" t="n"/>
      <c r="L62" s="38" t="n"/>
      <c r="M62" s="39">
        <f>IF(OR(A62="",J62=""),"",J62-IF(L62="",0,L62))</f>
        <v/>
      </c>
      <c r="N62" s="24">
        <f>IF(COUNTA(A62:I62,K62:L62,R62)=0,"",IF(OR(A62="",B62="",C62="",D62="",E62="",F62="",J62="",F62&lt;E62,AND(A62&lt;&gt;"",COUNTIF($A$2:$A$201,A62)&gt;1),AND(K62="",L62&lt;&gt;""),AND(K62&lt;&gt;"",OR(L62="",L62&lt;=0,K62&lt;E62,K62&gt;'Premissas'!$B$2))),"Revisar",IF(M62&lt;0,"Revisar",IF(M62=0,IF(K62="","Revisar","Recebido"),IF(IF(L62="",0,L62)&gt;0,"Recebido parcial",IF(F62&lt;'Premissas'!$B$2,"Em atraso",IF(F62&lt;='Premissas'!$B$2+'Premissas'!$B$3,"A vencer","Em aberto")))))))</f>
        <v/>
      </c>
      <c r="O62" s="25">
        <f>IF(OR(N62="",N62="Revisar",M62="",M62&lt;=0,F62="",F62&gt;='Premissas'!$B$2),"",'Premissas'!$B$2-F62)</f>
        <v/>
      </c>
      <c r="P62" s="24">
        <f>IF(N62="","",IF(N62="Recebido","Quitado",IF(N62="Revisar","Revisar",IF(O62="","Sem atraso",IF(O62&lt;='Premissas'!$B$4,"1 a "&amp;'Premissas'!$B$4&amp;" dias",IF(O62&lt;='Premissas'!$B$5,('Premissas'!$B$4+1)&amp;" a "&amp;'Premissas'!$B$5&amp;" dias","Acima de "&amp;'Premissas'!$B$5&amp;" dias"))))))</f>
        <v/>
      </c>
      <c r="Q62" s="24">
        <f>IF(N62="","",IF(N62="Revisar","Conferir dados",IF(N62="Em atraso","Cobrança vencida",IF(N62="Recebido parcial",IF(F62&lt;'Premissas'!$B$2,"Parcial e vencida","Recebimento parcial"),IF(N62="A vencer","Vence em breve","")))))</f>
        <v/>
      </c>
      <c r="R62" s="20" t="n"/>
    </row>
    <row r="63" ht="23" customHeight="1">
      <c r="A63" s="18" t="n"/>
      <c r="B63" s="18" t="n"/>
      <c r="C63" s="19" t="n"/>
      <c r="D63" s="20" t="n"/>
      <c r="E63" s="37" t="n"/>
      <c r="F63" s="37" t="n"/>
      <c r="G63" s="38" t="n"/>
      <c r="H63" s="38" t="n"/>
      <c r="I63" s="38" t="n"/>
      <c r="J63" s="39">
        <f>IF(A63="","",IF(OR(G63="",G63&lt;=0),"",MAX(0,G63+IF(H63="",0,H63)-IF(I63="",0,I63))))</f>
        <v/>
      </c>
      <c r="K63" s="37" t="n"/>
      <c r="L63" s="38" t="n"/>
      <c r="M63" s="39">
        <f>IF(OR(A63="",J63=""),"",J63-IF(L63="",0,L63))</f>
        <v/>
      </c>
      <c r="N63" s="24">
        <f>IF(COUNTA(A63:I63,K63:L63,R63)=0,"",IF(OR(A63="",B63="",C63="",D63="",E63="",F63="",J63="",F63&lt;E63,AND(A63&lt;&gt;"",COUNTIF($A$2:$A$201,A63)&gt;1),AND(K63="",L63&lt;&gt;""),AND(K63&lt;&gt;"",OR(L63="",L63&lt;=0,K63&lt;E63,K63&gt;'Premissas'!$B$2))),"Revisar",IF(M63&lt;0,"Revisar",IF(M63=0,IF(K63="","Revisar","Recebido"),IF(IF(L63="",0,L63)&gt;0,"Recebido parcial",IF(F63&lt;'Premissas'!$B$2,"Em atraso",IF(F63&lt;='Premissas'!$B$2+'Premissas'!$B$3,"A vencer","Em aberto")))))))</f>
        <v/>
      </c>
      <c r="O63" s="25">
        <f>IF(OR(N63="",N63="Revisar",M63="",M63&lt;=0,F63="",F63&gt;='Premissas'!$B$2),"",'Premissas'!$B$2-F63)</f>
        <v/>
      </c>
      <c r="P63" s="24">
        <f>IF(N63="","",IF(N63="Recebido","Quitado",IF(N63="Revisar","Revisar",IF(O63="","Sem atraso",IF(O63&lt;='Premissas'!$B$4,"1 a "&amp;'Premissas'!$B$4&amp;" dias",IF(O63&lt;='Premissas'!$B$5,('Premissas'!$B$4+1)&amp;" a "&amp;'Premissas'!$B$5&amp;" dias","Acima de "&amp;'Premissas'!$B$5&amp;" dias"))))))</f>
        <v/>
      </c>
      <c r="Q63" s="24">
        <f>IF(N63="","",IF(N63="Revisar","Conferir dados",IF(N63="Em atraso","Cobrança vencida",IF(N63="Recebido parcial",IF(F63&lt;'Premissas'!$B$2,"Parcial e vencida","Recebimento parcial"),IF(N63="A vencer","Vence em breve","")))))</f>
        <v/>
      </c>
      <c r="R63" s="20" t="n"/>
    </row>
    <row r="64" ht="23" customHeight="1">
      <c r="A64" s="18" t="n"/>
      <c r="B64" s="18" t="n"/>
      <c r="C64" s="19" t="n"/>
      <c r="D64" s="20" t="n"/>
      <c r="E64" s="37" t="n"/>
      <c r="F64" s="37" t="n"/>
      <c r="G64" s="38" t="n"/>
      <c r="H64" s="38" t="n"/>
      <c r="I64" s="38" t="n"/>
      <c r="J64" s="39">
        <f>IF(A64="","",IF(OR(G64="",G64&lt;=0),"",MAX(0,G64+IF(H64="",0,H64)-IF(I64="",0,I64))))</f>
        <v/>
      </c>
      <c r="K64" s="37" t="n"/>
      <c r="L64" s="38" t="n"/>
      <c r="M64" s="39">
        <f>IF(OR(A64="",J64=""),"",J64-IF(L64="",0,L64))</f>
        <v/>
      </c>
      <c r="N64" s="24">
        <f>IF(COUNTA(A64:I64,K64:L64,R64)=0,"",IF(OR(A64="",B64="",C64="",D64="",E64="",F64="",J64="",F64&lt;E64,AND(A64&lt;&gt;"",COUNTIF($A$2:$A$201,A64)&gt;1),AND(K64="",L64&lt;&gt;""),AND(K64&lt;&gt;"",OR(L64="",L64&lt;=0,K64&lt;E64,K64&gt;'Premissas'!$B$2))),"Revisar",IF(M64&lt;0,"Revisar",IF(M64=0,IF(K64="","Revisar","Recebido"),IF(IF(L64="",0,L64)&gt;0,"Recebido parcial",IF(F64&lt;'Premissas'!$B$2,"Em atraso",IF(F64&lt;='Premissas'!$B$2+'Premissas'!$B$3,"A vencer","Em aberto")))))))</f>
        <v/>
      </c>
      <c r="O64" s="25">
        <f>IF(OR(N64="",N64="Revisar",M64="",M64&lt;=0,F64="",F64&gt;='Premissas'!$B$2),"",'Premissas'!$B$2-F64)</f>
        <v/>
      </c>
      <c r="P64" s="24">
        <f>IF(N64="","",IF(N64="Recebido","Quitado",IF(N64="Revisar","Revisar",IF(O64="","Sem atraso",IF(O64&lt;='Premissas'!$B$4,"1 a "&amp;'Premissas'!$B$4&amp;" dias",IF(O64&lt;='Premissas'!$B$5,('Premissas'!$B$4+1)&amp;" a "&amp;'Premissas'!$B$5&amp;" dias","Acima de "&amp;'Premissas'!$B$5&amp;" dias"))))))</f>
        <v/>
      </c>
      <c r="Q64" s="24">
        <f>IF(N64="","",IF(N64="Revisar","Conferir dados",IF(N64="Em atraso","Cobrança vencida",IF(N64="Recebido parcial",IF(F64&lt;'Premissas'!$B$2,"Parcial e vencida","Recebimento parcial"),IF(N64="A vencer","Vence em breve","")))))</f>
        <v/>
      </c>
      <c r="R64" s="20" t="n"/>
    </row>
    <row r="65" ht="23" customHeight="1">
      <c r="A65" s="18" t="n"/>
      <c r="B65" s="18" t="n"/>
      <c r="C65" s="19" t="n"/>
      <c r="D65" s="20" t="n"/>
      <c r="E65" s="37" t="n"/>
      <c r="F65" s="37" t="n"/>
      <c r="G65" s="38" t="n"/>
      <c r="H65" s="38" t="n"/>
      <c r="I65" s="38" t="n"/>
      <c r="J65" s="39">
        <f>IF(A65="","",IF(OR(G65="",G65&lt;=0),"",MAX(0,G65+IF(H65="",0,H65)-IF(I65="",0,I65))))</f>
        <v/>
      </c>
      <c r="K65" s="37" t="n"/>
      <c r="L65" s="38" t="n"/>
      <c r="M65" s="39">
        <f>IF(OR(A65="",J65=""),"",J65-IF(L65="",0,L65))</f>
        <v/>
      </c>
      <c r="N65" s="24">
        <f>IF(COUNTA(A65:I65,K65:L65,R65)=0,"",IF(OR(A65="",B65="",C65="",D65="",E65="",F65="",J65="",F65&lt;E65,AND(A65&lt;&gt;"",COUNTIF($A$2:$A$201,A65)&gt;1),AND(K65="",L65&lt;&gt;""),AND(K65&lt;&gt;"",OR(L65="",L65&lt;=0,K65&lt;E65,K65&gt;'Premissas'!$B$2))),"Revisar",IF(M65&lt;0,"Revisar",IF(M65=0,IF(K65="","Revisar","Recebido"),IF(IF(L65="",0,L65)&gt;0,"Recebido parcial",IF(F65&lt;'Premissas'!$B$2,"Em atraso",IF(F65&lt;='Premissas'!$B$2+'Premissas'!$B$3,"A vencer","Em aberto")))))))</f>
        <v/>
      </c>
      <c r="O65" s="25">
        <f>IF(OR(N65="",N65="Revisar",M65="",M65&lt;=0,F65="",F65&gt;='Premissas'!$B$2),"",'Premissas'!$B$2-F65)</f>
        <v/>
      </c>
      <c r="P65" s="24">
        <f>IF(N65="","",IF(N65="Recebido","Quitado",IF(N65="Revisar","Revisar",IF(O65="","Sem atraso",IF(O65&lt;='Premissas'!$B$4,"1 a "&amp;'Premissas'!$B$4&amp;" dias",IF(O65&lt;='Premissas'!$B$5,('Premissas'!$B$4+1)&amp;" a "&amp;'Premissas'!$B$5&amp;" dias","Acima de "&amp;'Premissas'!$B$5&amp;" dias"))))))</f>
        <v/>
      </c>
      <c r="Q65" s="24">
        <f>IF(N65="","",IF(N65="Revisar","Conferir dados",IF(N65="Em atraso","Cobrança vencida",IF(N65="Recebido parcial",IF(F65&lt;'Premissas'!$B$2,"Parcial e vencida","Recebimento parcial"),IF(N65="A vencer","Vence em breve","")))))</f>
        <v/>
      </c>
      <c r="R65" s="20" t="n"/>
    </row>
    <row r="66" ht="23" customHeight="1">
      <c r="A66" s="18" t="n"/>
      <c r="B66" s="18" t="n"/>
      <c r="C66" s="19" t="n"/>
      <c r="D66" s="20" t="n"/>
      <c r="E66" s="37" t="n"/>
      <c r="F66" s="37" t="n"/>
      <c r="G66" s="38" t="n"/>
      <c r="H66" s="38" t="n"/>
      <c r="I66" s="38" t="n"/>
      <c r="J66" s="39">
        <f>IF(A66="","",IF(OR(G66="",G66&lt;=0),"",MAX(0,G66+IF(H66="",0,H66)-IF(I66="",0,I66))))</f>
        <v/>
      </c>
      <c r="K66" s="37" t="n"/>
      <c r="L66" s="38" t="n"/>
      <c r="M66" s="39">
        <f>IF(OR(A66="",J66=""),"",J66-IF(L66="",0,L66))</f>
        <v/>
      </c>
      <c r="N66" s="24">
        <f>IF(COUNTA(A66:I66,K66:L66,R66)=0,"",IF(OR(A66="",B66="",C66="",D66="",E66="",F66="",J66="",F66&lt;E66,AND(A66&lt;&gt;"",COUNTIF($A$2:$A$201,A66)&gt;1),AND(K66="",L66&lt;&gt;""),AND(K66&lt;&gt;"",OR(L66="",L66&lt;=0,K66&lt;E66,K66&gt;'Premissas'!$B$2))),"Revisar",IF(M66&lt;0,"Revisar",IF(M66=0,IF(K66="","Revisar","Recebido"),IF(IF(L66="",0,L66)&gt;0,"Recebido parcial",IF(F66&lt;'Premissas'!$B$2,"Em atraso",IF(F66&lt;='Premissas'!$B$2+'Premissas'!$B$3,"A vencer","Em aberto")))))))</f>
        <v/>
      </c>
      <c r="O66" s="25">
        <f>IF(OR(N66="",N66="Revisar",M66="",M66&lt;=0,F66="",F66&gt;='Premissas'!$B$2),"",'Premissas'!$B$2-F66)</f>
        <v/>
      </c>
      <c r="P66" s="24">
        <f>IF(N66="","",IF(N66="Recebido","Quitado",IF(N66="Revisar","Revisar",IF(O66="","Sem atraso",IF(O66&lt;='Premissas'!$B$4,"1 a "&amp;'Premissas'!$B$4&amp;" dias",IF(O66&lt;='Premissas'!$B$5,('Premissas'!$B$4+1)&amp;" a "&amp;'Premissas'!$B$5&amp;" dias","Acima de "&amp;'Premissas'!$B$5&amp;" dias"))))))</f>
        <v/>
      </c>
      <c r="Q66" s="24">
        <f>IF(N66="","",IF(N66="Revisar","Conferir dados",IF(N66="Em atraso","Cobrança vencida",IF(N66="Recebido parcial",IF(F66&lt;'Premissas'!$B$2,"Parcial e vencida","Recebimento parcial"),IF(N66="A vencer","Vence em breve","")))))</f>
        <v/>
      </c>
      <c r="R66" s="20" t="n"/>
    </row>
    <row r="67" ht="23" customHeight="1">
      <c r="A67" s="18" t="n"/>
      <c r="B67" s="18" t="n"/>
      <c r="C67" s="19" t="n"/>
      <c r="D67" s="20" t="n"/>
      <c r="E67" s="37" t="n"/>
      <c r="F67" s="37" t="n"/>
      <c r="G67" s="38" t="n"/>
      <c r="H67" s="38" t="n"/>
      <c r="I67" s="38" t="n"/>
      <c r="J67" s="39">
        <f>IF(A67="","",IF(OR(G67="",G67&lt;=0),"",MAX(0,G67+IF(H67="",0,H67)-IF(I67="",0,I67))))</f>
        <v/>
      </c>
      <c r="K67" s="37" t="n"/>
      <c r="L67" s="38" t="n"/>
      <c r="M67" s="39">
        <f>IF(OR(A67="",J67=""),"",J67-IF(L67="",0,L67))</f>
        <v/>
      </c>
      <c r="N67" s="24">
        <f>IF(COUNTA(A67:I67,K67:L67,R67)=0,"",IF(OR(A67="",B67="",C67="",D67="",E67="",F67="",J67="",F67&lt;E67,AND(A67&lt;&gt;"",COUNTIF($A$2:$A$201,A67)&gt;1),AND(K67="",L67&lt;&gt;""),AND(K67&lt;&gt;"",OR(L67="",L67&lt;=0,K67&lt;E67,K67&gt;'Premissas'!$B$2))),"Revisar",IF(M67&lt;0,"Revisar",IF(M67=0,IF(K67="","Revisar","Recebido"),IF(IF(L67="",0,L67)&gt;0,"Recebido parcial",IF(F67&lt;'Premissas'!$B$2,"Em atraso",IF(F67&lt;='Premissas'!$B$2+'Premissas'!$B$3,"A vencer","Em aberto")))))))</f>
        <v/>
      </c>
      <c r="O67" s="25">
        <f>IF(OR(N67="",N67="Revisar",M67="",M67&lt;=0,F67="",F67&gt;='Premissas'!$B$2),"",'Premissas'!$B$2-F67)</f>
        <v/>
      </c>
      <c r="P67" s="24">
        <f>IF(N67="","",IF(N67="Recebido","Quitado",IF(N67="Revisar","Revisar",IF(O67="","Sem atraso",IF(O67&lt;='Premissas'!$B$4,"1 a "&amp;'Premissas'!$B$4&amp;" dias",IF(O67&lt;='Premissas'!$B$5,('Premissas'!$B$4+1)&amp;" a "&amp;'Premissas'!$B$5&amp;" dias","Acima de "&amp;'Premissas'!$B$5&amp;" dias"))))))</f>
        <v/>
      </c>
      <c r="Q67" s="24">
        <f>IF(N67="","",IF(N67="Revisar","Conferir dados",IF(N67="Em atraso","Cobrança vencida",IF(N67="Recebido parcial",IF(F67&lt;'Premissas'!$B$2,"Parcial e vencida","Recebimento parcial"),IF(N67="A vencer","Vence em breve","")))))</f>
        <v/>
      </c>
      <c r="R67" s="20" t="n"/>
    </row>
    <row r="68" ht="23" customHeight="1">
      <c r="A68" s="18" t="n"/>
      <c r="B68" s="18" t="n"/>
      <c r="C68" s="19" t="n"/>
      <c r="D68" s="20" t="n"/>
      <c r="E68" s="37" t="n"/>
      <c r="F68" s="37" t="n"/>
      <c r="G68" s="38" t="n"/>
      <c r="H68" s="38" t="n"/>
      <c r="I68" s="38" t="n"/>
      <c r="J68" s="39">
        <f>IF(A68="","",IF(OR(G68="",G68&lt;=0),"",MAX(0,G68+IF(H68="",0,H68)-IF(I68="",0,I68))))</f>
        <v/>
      </c>
      <c r="K68" s="37" t="n"/>
      <c r="L68" s="38" t="n"/>
      <c r="M68" s="39">
        <f>IF(OR(A68="",J68=""),"",J68-IF(L68="",0,L68))</f>
        <v/>
      </c>
      <c r="N68" s="24">
        <f>IF(COUNTA(A68:I68,K68:L68,R68)=0,"",IF(OR(A68="",B68="",C68="",D68="",E68="",F68="",J68="",F68&lt;E68,AND(A68&lt;&gt;"",COUNTIF($A$2:$A$201,A68)&gt;1),AND(K68="",L68&lt;&gt;""),AND(K68&lt;&gt;"",OR(L68="",L68&lt;=0,K68&lt;E68,K68&gt;'Premissas'!$B$2))),"Revisar",IF(M68&lt;0,"Revisar",IF(M68=0,IF(K68="","Revisar","Recebido"),IF(IF(L68="",0,L68)&gt;0,"Recebido parcial",IF(F68&lt;'Premissas'!$B$2,"Em atraso",IF(F68&lt;='Premissas'!$B$2+'Premissas'!$B$3,"A vencer","Em aberto")))))))</f>
        <v/>
      </c>
      <c r="O68" s="25">
        <f>IF(OR(N68="",N68="Revisar",M68="",M68&lt;=0,F68="",F68&gt;='Premissas'!$B$2),"",'Premissas'!$B$2-F68)</f>
        <v/>
      </c>
      <c r="P68" s="24">
        <f>IF(N68="","",IF(N68="Recebido","Quitado",IF(N68="Revisar","Revisar",IF(O68="","Sem atraso",IF(O68&lt;='Premissas'!$B$4,"1 a "&amp;'Premissas'!$B$4&amp;" dias",IF(O68&lt;='Premissas'!$B$5,('Premissas'!$B$4+1)&amp;" a "&amp;'Premissas'!$B$5&amp;" dias","Acima de "&amp;'Premissas'!$B$5&amp;" dias"))))))</f>
        <v/>
      </c>
      <c r="Q68" s="24">
        <f>IF(N68="","",IF(N68="Revisar","Conferir dados",IF(N68="Em atraso","Cobrança vencida",IF(N68="Recebido parcial",IF(F68&lt;'Premissas'!$B$2,"Parcial e vencida","Recebimento parcial"),IF(N68="A vencer","Vence em breve","")))))</f>
        <v/>
      </c>
      <c r="R68" s="20" t="n"/>
    </row>
    <row r="69" ht="23" customHeight="1">
      <c r="A69" s="18" t="n"/>
      <c r="B69" s="18" t="n"/>
      <c r="C69" s="19" t="n"/>
      <c r="D69" s="20" t="n"/>
      <c r="E69" s="37" t="n"/>
      <c r="F69" s="37" t="n"/>
      <c r="G69" s="38" t="n"/>
      <c r="H69" s="38" t="n"/>
      <c r="I69" s="38" t="n"/>
      <c r="J69" s="39">
        <f>IF(A69="","",IF(OR(G69="",G69&lt;=0),"",MAX(0,G69+IF(H69="",0,H69)-IF(I69="",0,I69))))</f>
        <v/>
      </c>
      <c r="K69" s="37" t="n"/>
      <c r="L69" s="38" t="n"/>
      <c r="M69" s="39">
        <f>IF(OR(A69="",J69=""),"",J69-IF(L69="",0,L69))</f>
        <v/>
      </c>
      <c r="N69" s="24">
        <f>IF(COUNTA(A69:I69,K69:L69,R69)=0,"",IF(OR(A69="",B69="",C69="",D69="",E69="",F69="",J69="",F69&lt;E69,AND(A69&lt;&gt;"",COUNTIF($A$2:$A$201,A69)&gt;1),AND(K69="",L69&lt;&gt;""),AND(K69&lt;&gt;"",OR(L69="",L69&lt;=0,K69&lt;E69,K69&gt;'Premissas'!$B$2))),"Revisar",IF(M69&lt;0,"Revisar",IF(M69=0,IF(K69="","Revisar","Recebido"),IF(IF(L69="",0,L69)&gt;0,"Recebido parcial",IF(F69&lt;'Premissas'!$B$2,"Em atraso",IF(F69&lt;='Premissas'!$B$2+'Premissas'!$B$3,"A vencer","Em aberto")))))))</f>
        <v/>
      </c>
      <c r="O69" s="25">
        <f>IF(OR(N69="",N69="Revisar",M69="",M69&lt;=0,F69="",F69&gt;='Premissas'!$B$2),"",'Premissas'!$B$2-F69)</f>
        <v/>
      </c>
      <c r="P69" s="24">
        <f>IF(N69="","",IF(N69="Recebido","Quitado",IF(N69="Revisar","Revisar",IF(O69="","Sem atraso",IF(O69&lt;='Premissas'!$B$4,"1 a "&amp;'Premissas'!$B$4&amp;" dias",IF(O69&lt;='Premissas'!$B$5,('Premissas'!$B$4+1)&amp;" a "&amp;'Premissas'!$B$5&amp;" dias","Acima de "&amp;'Premissas'!$B$5&amp;" dias"))))))</f>
        <v/>
      </c>
      <c r="Q69" s="24">
        <f>IF(N69="","",IF(N69="Revisar","Conferir dados",IF(N69="Em atraso","Cobrança vencida",IF(N69="Recebido parcial",IF(F69&lt;'Premissas'!$B$2,"Parcial e vencida","Recebimento parcial"),IF(N69="A vencer","Vence em breve","")))))</f>
        <v/>
      </c>
      <c r="R69" s="20" t="n"/>
    </row>
    <row r="70" ht="23" customHeight="1">
      <c r="A70" s="18" t="n"/>
      <c r="B70" s="18" t="n"/>
      <c r="C70" s="19" t="n"/>
      <c r="D70" s="20" t="n"/>
      <c r="E70" s="37" t="n"/>
      <c r="F70" s="37" t="n"/>
      <c r="G70" s="38" t="n"/>
      <c r="H70" s="38" t="n"/>
      <c r="I70" s="38" t="n"/>
      <c r="J70" s="39">
        <f>IF(A70="","",IF(OR(G70="",G70&lt;=0),"",MAX(0,G70+IF(H70="",0,H70)-IF(I70="",0,I70))))</f>
        <v/>
      </c>
      <c r="K70" s="37" t="n"/>
      <c r="L70" s="38" t="n"/>
      <c r="M70" s="39">
        <f>IF(OR(A70="",J70=""),"",J70-IF(L70="",0,L70))</f>
        <v/>
      </c>
      <c r="N70" s="24">
        <f>IF(COUNTA(A70:I70,K70:L70,R70)=0,"",IF(OR(A70="",B70="",C70="",D70="",E70="",F70="",J70="",F70&lt;E70,AND(A70&lt;&gt;"",COUNTIF($A$2:$A$201,A70)&gt;1),AND(K70="",L70&lt;&gt;""),AND(K70&lt;&gt;"",OR(L70="",L70&lt;=0,K70&lt;E70,K70&gt;'Premissas'!$B$2))),"Revisar",IF(M70&lt;0,"Revisar",IF(M70=0,IF(K70="","Revisar","Recebido"),IF(IF(L70="",0,L70)&gt;0,"Recebido parcial",IF(F70&lt;'Premissas'!$B$2,"Em atraso",IF(F70&lt;='Premissas'!$B$2+'Premissas'!$B$3,"A vencer","Em aberto")))))))</f>
        <v/>
      </c>
      <c r="O70" s="25">
        <f>IF(OR(N70="",N70="Revisar",M70="",M70&lt;=0,F70="",F70&gt;='Premissas'!$B$2),"",'Premissas'!$B$2-F70)</f>
        <v/>
      </c>
      <c r="P70" s="24">
        <f>IF(N70="","",IF(N70="Recebido","Quitado",IF(N70="Revisar","Revisar",IF(O70="","Sem atraso",IF(O70&lt;='Premissas'!$B$4,"1 a "&amp;'Premissas'!$B$4&amp;" dias",IF(O70&lt;='Premissas'!$B$5,('Premissas'!$B$4+1)&amp;" a "&amp;'Premissas'!$B$5&amp;" dias","Acima de "&amp;'Premissas'!$B$5&amp;" dias"))))))</f>
        <v/>
      </c>
      <c r="Q70" s="24">
        <f>IF(N70="","",IF(N70="Revisar","Conferir dados",IF(N70="Em atraso","Cobrança vencida",IF(N70="Recebido parcial",IF(F70&lt;'Premissas'!$B$2,"Parcial e vencida","Recebimento parcial"),IF(N70="A vencer","Vence em breve","")))))</f>
        <v/>
      </c>
      <c r="R70" s="20" t="n"/>
    </row>
    <row r="71" ht="23" customHeight="1">
      <c r="A71" s="18" t="n"/>
      <c r="B71" s="18" t="n"/>
      <c r="C71" s="19" t="n"/>
      <c r="D71" s="20" t="n"/>
      <c r="E71" s="37" t="n"/>
      <c r="F71" s="37" t="n"/>
      <c r="G71" s="38" t="n"/>
      <c r="H71" s="38" t="n"/>
      <c r="I71" s="38" t="n"/>
      <c r="J71" s="39">
        <f>IF(A71="","",IF(OR(G71="",G71&lt;=0),"",MAX(0,G71+IF(H71="",0,H71)-IF(I71="",0,I71))))</f>
        <v/>
      </c>
      <c r="K71" s="37" t="n"/>
      <c r="L71" s="38" t="n"/>
      <c r="M71" s="39">
        <f>IF(OR(A71="",J71=""),"",J71-IF(L71="",0,L71))</f>
        <v/>
      </c>
      <c r="N71" s="24">
        <f>IF(COUNTA(A71:I71,K71:L71,R71)=0,"",IF(OR(A71="",B71="",C71="",D71="",E71="",F71="",J71="",F71&lt;E71,AND(A71&lt;&gt;"",COUNTIF($A$2:$A$201,A71)&gt;1),AND(K71="",L71&lt;&gt;""),AND(K71&lt;&gt;"",OR(L71="",L71&lt;=0,K71&lt;E71,K71&gt;'Premissas'!$B$2))),"Revisar",IF(M71&lt;0,"Revisar",IF(M71=0,IF(K71="","Revisar","Recebido"),IF(IF(L71="",0,L71)&gt;0,"Recebido parcial",IF(F71&lt;'Premissas'!$B$2,"Em atraso",IF(F71&lt;='Premissas'!$B$2+'Premissas'!$B$3,"A vencer","Em aberto")))))))</f>
        <v/>
      </c>
      <c r="O71" s="25">
        <f>IF(OR(N71="",N71="Revisar",M71="",M71&lt;=0,F71="",F71&gt;='Premissas'!$B$2),"",'Premissas'!$B$2-F71)</f>
        <v/>
      </c>
      <c r="P71" s="24">
        <f>IF(N71="","",IF(N71="Recebido","Quitado",IF(N71="Revisar","Revisar",IF(O71="","Sem atraso",IF(O71&lt;='Premissas'!$B$4,"1 a "&amp;'Premissas'!$B$4&amp;" dias",IF(O71&lt;='Premissas'!$B$5,('Premissas'!$B$4+1)&amp;" a "&amp;'Premissas'!$B$5&amp;" dias","Acima de "&amp;'Premissas'!$B$5&amp;" dias"))))))</f>
        <v/>
      </c>
      <c r="Q71" s="24">
        <f>IF(N71="","",IF(N71="Revisar","Conferir dados",IF(N71="Em atraso","Cobrança vencida",IF(N71="Recebido parcial",IF(F71&lt;'Premissas'!$B$2,"Parcial e vencida","Recebimento parcial"),IF(N71="A vencer","Vence em breve","")))))</f>
        <v/>
      </c>
      <c r="R71" s="20" t="n"/>
    </row>
    <row r="72" ht="23" customHeight="1">
      <c r="A72" s="18" t="n"/>
      <c r="B72" s="18" t="n"/>
      <c r="C72" s="19" t="n"/>
      <c r="D72" s="20" t="n"/>
      <c r="E72" s="37" t="n"/>
      <c r="F72" s="37" t="n"/>
      <c r="G72" s="38" t="n"/>
      <c r="H72" s="38" t="n"/>
      <c r="I72" s="38" t="n"/>
      <c r="J72" s="39">
        <f>IF(A72="","",IF(OR(G72="",G72&lt;=0),"",MAX(0,G72+IF(H72="",0,H72)-IF(I72="",0,I72))))</f>
        <v/>
      </c>
      <c r="K72" s="37" t="n"/>
      <c r="L72" s="38" t="n"/>
      <c r="M72" s="39">
        <f>IF(OR(A72="",J72=""),"",J72-IF(L72="",0,L72))</f>
        <v/>
      </c>
      <c r="N72" s="24">
        <f>IF(COUNTA(A72:I72,K72:L72,R72)=0,"",IF(OR(A72="",B72="",C72="",D72="",E72="",F72="",J72="",F72&lt;E72,AND(A72&lt;&gt;"",COUNTIF($A$2:$A$201,A72)&gt;1),AND(K72="",L72&lt;&gt;""),AND(K72&lt;&gt;"",OR(L72="",L72&lt;=0,K72&lt;E72,K72&gt;'Premissas'!$B$2))),"Revisar",IF(M72&lt;0,"Revisar",IF(M72=0,IF(K72="","Revisar","Recebido"),IF(IF(L72="",0,L72)&gt;0,"Recebido parcial",IF(F72&lt;'Premissas'!$B$2,"Em atraso",IF(F72&lt;='Premissas'!$B$2+'Premissas'!$B$3,"A vencer","Em aberto")))))))</f>
        <v/>
      </c>
      <c r="O72" s="25">
        <f>IF(OR(N72="",N72="Revisar",M72="",M72&lt;=0,F72="",F72&gt;='Premissas'!$B$2),"",'Premissas'!$B$2-F72)</f>
        <v/>
      </c>
      <c r="P72" s="24">
        <f>IF(N72="","",IF(N72="Recebido","Quitado",IF(N72="Revisar","Revisar",IF(O72="","Sem atraso",IF(O72&lt;='Premissas'!$B$4,"1 a "&amp;'Premissas'!$B$4&amp;" dias",IF(O72&lt;='Premissas'!$B$5,('Premissas'!$B$4+1)&amp;" a "&amp;'Premissas'!$B$5&amp;" dias","Acima de "&amp;'Premissas'!$B$5&amp;" dias"))))))</f>
        <v/>
      </c>
      <c r="Q72" s="24">
        <f>IF(N72="","",IF(N72="Revisar","Conferir dados",IF(N72="Em atraso","Cobrança vencida",IF(N72="Recebido parcial",IF(F72&lt;'Premissas'!$B$2,"Parcial e vencida","Recebimento parcial"),IF(N72="A vencer","Vence em breve","")))))</f>
        <v/>
      </c>
      <c r="R72" s="20" t="n"/>
    </row>
    <row r="73" ht="23" customHeight="1">
      <c r="A73" s="18" t="n"/>
      <c r="B73" s="18" t="n"/>
      <c r="C73" s="19" t="n"/>
      <c r="D73" s="20" t="n"/>
      <c r="E73" s="37" t="n"/>
      <c r="F73" s="37" t="n"/>
      <c r="G73" s="38" t="n"/>
      <c r="H73" s="38" t="n"/>
      <c r="I73" s="38" t="n"/>
      <c r="J73" s="39">
        <f>IF(A73="","",IF(OR(G73="",G73&lt;=0),"",MAX(0,G73+IF(H73="",0,H73)-IF(I73="",0,I73))))</f>
        <v/>
      </c>
      <c r="K73" s="37" t="n"/>
      <c r="L73" s="38" t="n"/>
      <c r="M73" s="39">
        <f>IF(OR(A73="",J73=""),"",J73-IF(L73="",0,L73))</f>
        <v/>
      </c>
      <c r="N73" s="24">
        <f>IF(COUNTA(A73:I73,K73:L73,R73)=0,"",IF(OR(A73="",B73="",C73="",D73="",E73="",F73="",J73="",F73&lt;E73,AND(A73&lt;&gt;"",COUNTIF($A$2:$A$201,A73)&gt;1),AND(K73="",L73&lt;&gt;""),AND(K73&lt;&gt;"",OR(L73="",L73&lt;=0,K73&lt;E73,K73&gt;'Premissas'!$B$2))),"Revisar",IF(M73&lt;0,"Revisar",IF(M73=0,IF(K73="","Revisar","Recebido"),IF(IF(L73="",0,L73)&gt;0,"Recebido parcial",IF(F73&lt;'Premissas'!$B$2,"Em atraso",IF(F73&lt;='Premissas'!$B$2+'Premissas'!$B$3,"A vencer","Em aberto")))))))</f>
        <v/>
      </c>
      <c r="O73" s="25">
        <f>IF(OR(N73="",N73="Revisar",M73="",M73&lt;=0,F73="",F73&gt;='Premissas'!$B$2),"",'Premissas'!$B$2-F73)</f>
        <v/>
      </c>
      <c r="P73" s="24">
        <f>IF(N73="","",IF(N73="Recebido","Quitado",IF(N73="Revisar","Revisar",IF(O73="","Sem atraso",IF(O73&lt;='Premissas'!$B$4,"1 a "&amp;'Premissas'!$B$4&amp;" dias",IF(O73&lt;='Premissas'!$B$5,('Premissas'!$B$4+1)&amp;" a "&amp;'Premissas'!$B$5&amp;" dias","Acima de "&amp;'Premissas'!$B$5&amp;" dias"))))))</f>
        <v/>
      </c>
      <c r="Q73" s="24">
        <f>IF(N73="","",IF(N73="Revisar","Conferir dados",IF(N73="Em atraso","Cobrança vencida",IF(N73="Recebido parcial",IF(F73&lt;'Premissas'!$B$2,"Parcial e vencida","Recebimento parcial"),IF(N73="A vencer","Vence em breve","")))))</f>
        <v/>
      </c>
      <c r="R73" s="20" t="n"/>
    </row>
    <row r="74" ht="23" customHeight="1">
      <c r="A74" s="18" t="n"/>
      <c r="B74" s="18" t="n"/>
      <c r="C74" s="19" t="n"/>
      <c r="D74" s="20" t="n"/>
      <c r="E74" s="37" t="n"/>
      <c r="F74" s="37" t="n"/>
      <c r="G74" s="38" t="n"/>
      <c r="H74" s="38" t="n"/>
      <c r="I74" s="38" t="n"/>
      <c r="J74" s="39">
        <f>IF(A74="","",IF(OR(G74="",G74&lt;=0),"",MAX(0,G74+IF(H74="",0,H74)-IF(I74="",0,I74))))</f>
        <v/>
      </c>
      <c r="K74" s="37" t="n"/>
      <c r="L74" s="38" t="n"/>
      <c r="M74" s="39">
        <f>IF(OR(A74="",J74=""),"",J74-IF(L74="",0,L74))</f>
        <v/>
      </c>
      <c r="N74" s="24">
        <f>IF(COUNTA(A74:I74,K74:L74,R74)=0,"",IF(OR(A74="",B74="",C74="",D74="",E74="",F74="",J74="",F74&lt;E74,AND(A74&lt;&gt;"",COUNTIF($A$2:$A$201,A74)&gt;1),AND(K74="",L74&lt;&gt;""),AND(K74&lt;&gt;"",OR(L74="",L74&lt;=0,K74&lt;E74,K74&gt;'Premissas'!$B$2))),"Revisar",IF(M74&lt;0,"Revisar",IF(M74=0,IF(K74="","Revisar","Recebido"),IF(IF(L74="",0,L74)&gt;0,"Recebido parcial",IF(F74&lt;'Premissas'!$B$2,"Em atraso",IF(F74&lt;='Premissas'!$B$2+'Premissas'!$B$3,"A vencer","Em aberto")))))))</f>
        <v/>
      </c>
      <c r="O74" s="25">
        <f>IF(OR(N74="",N74="Revisar",M74="",M74&lt;=0,F74="",F74&gt;='Premissas'!$B$2),"",'Premissas'!$B$2-F74)</f>
        <v/>
      </c>
      <c r="P74" s="24">
        <f>IF(N74="","",IF(N74="Recebido","Quitado",IF(N74="Revisar","Revisar",IF(O74="","Sem atraso",IF(O74&lt;='Premissas'!$B$4,"1 a "&amp;'Premissas'!$B$4&amp;" dias",IF(O74&lt;='Premissas'!$B$5,('Premissas'!$B$4+1)&amp;" a "&amp;'Premissas'!$B$5&amp;" dias","Acima de "&amp;'Premissas'!$B$5&amp;" dias"))))))</f>
        <v/>
      </c>
      <c r="Q74" s="24">
        <f>IF(N74="","",IF(N74="Revisar","Conferir dados",IF(N74="Em atraso","Cobrança vencida",IF(N74="Recebido parcial",IF(F74&lt;'Premissas'!$B$2,"Parcial e vencida","Recebimento parcial"),IF(N74="A vencer","Vence em breve","")))))</f>
        <v/>
      </c>
      <c r="R74" s="20" t="n"/>
    </row>
    <row r="75" ht="23" customHeight="1">
      <c r="A75" s="18" t="n"/>
      <c r="B75" s="18" t="n"/>
      <c r="C75" s="19" t="n"/>
      <c r="D75" s="20" t="n"/>
      <c r="E75" s="37" t="n"/>
      <c r="F75" s="37" t="n"/>
      <c r="G75" s="38" t="n"/>
      <c r="H75" s="38" t="n"/>
      <c r="I75" s="38" t="n"/>
      <c r="J75" s="39">
        <f>IF(A75="","",IF(OR(G75="",G75&lt;=0),"",MAX(0,G75+IF(H75="",0,H75)-IF(I75="",0,I75))))</f>
        <v/>
      </c>
      <c r="K75" s="37" t="n"/>
      <c r="L75" s="38" t="n"/>
      <c r="M75" s="39">
        <f>IF(OR(A75="",J75=""),"",J75-IF(L75="",0,L75))</f>
        <v/>
      </c>
      <c r="N75" s="24">
        <f>IF(COUNTA(A75:I75,K75:L75,R75)=0,"",IF(OR(A75="",B75="",C75="",D75="",E75="",F75="",J75="",F75&lt;E75,AND(A75&lt;&gt;"",COUNTIF($A$2:$A$201,A75)&gt;1),AND(K75="",L75&lt;&gt;""),AND(K75&lt;&gt;"",OR(L75="",L75&lt;=0,K75&lt;E75,K75&gt;'Premissas'!$B$2))),"Revisar",IF(M75&lt;0,"Revisar",IF(M75=0,IF(K75="","Revisar","Recebido"),IF(IF(L75="",0,L75)&gt;0,"Recebido parcial",IF(F75&lt;'Premissas'!$B$2,"Em atraso",IF(F75&lt;='Premissas'!$B$2+'Premissas'!$B$3,"A vencer","Em aberto")))))))</f>
        <v/>
      </c>
      <c r="O75" s="25">
        <f>IF(OR(N75="",N75="Revisar",M75="",M75&lt;=0,F75="",F75&gt;='Premissas'!$B$2),"",'Premissas'!$B$2-F75)</f>
        <v/>
      </c>
      <c r="P75" s="24">
        <f>IF(N75="","",IF(N75="Recebido","Quitado",IF(N75="Revisar","Revisar",IF(O75="","Sem atraso",IF(O75&lt;='Premissas'!$B$4,"1 a "&amp;'Premissas'!$B$4&amp;" dias",IF(O75&lt;='Premissas'!$B$5,('Premissas'!$B$4+1)&amp;" a "&amp;'Premissas'!$B$5&amp;" dias","Acima de "&amp;'Premissas'!$B$5&amp;" dias"))))))</f>
        <v/>
      </c>
      <c r="Q75" s="24">
        <f>IF(N75="","",IF(N75="Revisar","Conferir dados",IF(N75="Em atraso","Cobrança vencida",IF(N75="Recebido parcial",IF(F75&lt;'Premissas'!$B$2,"Parcial e vencida","Recebimento parcial"),IF(N75="A vencer","Vence em breve","")))))</f>
        <v/>
      </c>
      <c r="R75" s="20" t="n"/>
    </row>
    <row r="76" ht="23" customHeight="1">
      <c r="A76" s="18" t="n"/>
      <c r="B76" s="18" t="n"/>
      <c r="C76" s="19" t="n"/>
      <c r="D76" s="20" t="n"/>
      <c r="E76" s="37" t="n"/>
      <c r="F76" s="37" t="n"/>
      <c r="G76" s="38" t="n"/>
      <c r="H76" s="38" t="n"/>
      <c r="I76" s="38" t="n"/>
      <c r="J76" s="39">
        <f>IF(A76="","",IF(OR(G76="",G76&lt;=0),"",MAX(0,G76+IF(H76="",0,H76)-IF(I76="",0,I76))))</f>
        <v/>
      </c>
      <c r="K76" s="37" t="n"/>
      <c r="L76" s="38" t="n"/>
      <c r="M76" s="39">
        <f>IF(OR(A76="",J76=""),"",J76-IF(L76="",0,L76))</f>
        <v/>
      </c>
      <c r="N76" s="24">
        <f>IF(COUNTA(A76:I76,K76:L76,R76)=0,"",IF(OR(A76="",B76="",C76="",D76="",E76="",F76="",J76="",F76&lt;E76,AND(A76&lt;&gt;"",COUNTIF($A$2:$A$201,A76)&gt;1),AND(K76="",L76&lt;&gt;""),AND(K76&lt;&gt;"",OR(L76="",L76&lt;=0,K76&lt;E76,K76&gt;'Premissas'!$B$2))),"Revisar",IF(M76&lt;0,"Revisar",IF(M76=0,IF(K76="","Revisar","Recebido"),IF(IF(L76="",0,L76)&gt;0,"Recebido parcial",IF(F76&lt;'Premissas'!$B$2,"Em atraso",IF(F76&lt;='Premissas'!$B$2+'Premissas'!$B$3,"A vencer","Em aberto")))))))</f>
        <v/>
      </c>
      <c r="O76" s="25">
        <f>IF(OR(N76="",N76="Revisar",M76="",M76&lt;=0,F76="",F76&gt;='Premissas'!$B$2),"",'Premissas'!$B$2-F76)</f>
        <v/>
      </c>
      <c r="P76" s="24">
        <f>IF(N76="","",IF(N76="Recebido","Quitado",IF(N76="Revisar","Revisar",IF(O76="","Sem atraso",IF(O76&lt;='Premissas'!$B$4,"1 a "&amp;'Premissas'!$B$4&amp;" dias",IF(O76&lt;='Premissas'!$B$5,('Premissas'!$B$4+1)&amp;" a "&amp;'Premissas'!$B$5&amp;" dias","Acima de "&amp;'Premissas'!$B$5&amp;" dias"))))))</f>
        <v/>
      </c>
      <c r="Q76" s="24">
        <f>IF(N76="","",IF(N76="Revisar","Conferir dados",IF(N76="Em atraso","Cobrança vencida",IF(N76="Recebido parcial",IF(F76&lt;'Premissas'!$B$2,"Parcial e vencida","Recebimento parcial"),IF(N76="A vencer","Vence em breve","")))))</f>
        <v/>
      </c>
      <c r="R76" s="20" t="n"/>
    </row>
    <row r="77" ht="23" customHeight="1">
      <c r="A77" s="18" t="n"/>
      <c r="B77" s="18" t="n"/>
      <c r="C77" s="19" t="n"/>
      <c r="D77" s="20" t="n"/>
      <c r="E77" s="37" t="n"/>
      <c r="F77" s="37" t="n"/>
      <c r="G77" s="38" t="n"/>
      <c r="H77" s="38" t="n"/>
      <c r="I77" s="38" t="n"/>
      <c r="J77" s="39">
        <f>IF(A77="","",IF(OR(G77="",G77&lt;=0),"",MAX(0,G77+IF(H77="",0,H77)-IF(I77="",0,I77))))</f>
        <v/>
      </c>
      <c r="K77" s="37" t="n"/>
      <c r="L77" s="38" t="n"/>
      <c r="M77" s="39">
        <f>IF(OR(A77="",J77=""),"",J77-IF(L77="",0,L77))</f>
        <v/>
      </c>
      <c r="N77" s="24">
        <f>IF(COUNTA(A77:I77,K77:L77,R77)=0,"",IF(OR(A77="",B77="",C77="",D77="",E77="",F77="",J77="",F77&lt;E77,AND(A77&lt;&gt;"",COUNTIF($A$2:$A$201,A77)&gt;1),AND(K77="",L77&lt;&gt;""),AND(K77&lt;&gt;"",OR(L77="",L77&lt;=0,K77&lt;E77,K77&gt;'Premissas'!$B$2))),"Revisar",IF(M77&lt;0,"Revisar",IF(M77=0,IF(K77="","Revisar","Recebido"),IF(IF(L77="",0,L77)&gt;0,"Recebido parcial",IF(F77&lt;'Premissas'!$B$2,"Em atraso",IF(F77&lt;='Premissas'!$B$2+'Premissas'!$B$3,"A vencer","Em aberto")))))))</f>
        <v/>
      </c>
      <c r="O77" s="25">
        <f>IF(OR(N77="",N77="Revisar",M77="",M77&lt;=0,F77="",F77&gt;='Premissas'!$B$2),"",'Premissas'!$B$2-F77)</f>
        <v/>
      </c>
      <c r="P77" s="24">
        <f>IF(N77="","",IF(N77="Recebido","Quitado",IF(N77="Revisar","Revisar",IF(O77="","Sem atraso",IF(O77&lt;='Premissas'!$B$4,"1 a "&amp;'Premissas'!$B$4&amp;" dias",IF(O77&lt;='Premissas'!$B$5,('Premissas'!$B$4+1)&amp;" a "&amp;'Premissas'!$B$5&amp;" dias","Acima de "&amp;'Premissas'!$B$5&amp;" dias"))))))</f>
        <v/>
      </c>
      <c r="Q77" s="24">
        <f>IF(N77="","",IF(N77="Revisar","Conferir dados",IF(N77="Em atraso","Cobrança vencida",IF(N77="Recebido parcial",IF(F77&lt;'Premissas'!$B$2,"Parcial e vencida","Recebimento parcial"),IF(N77="A vencer","Vence em breve","")))))</f>
        <v/>
      </c>
      <c r="R77" s="20" t="n"/>
    </row>
    <row r="78" ht="23" customHeight="1">
      <c r="A78" s="18" t="n"/>
      <c r="B78" s="18" t="n"/>
      <c r="C78" s="19" t="n"/>
      <c r="D78" s="20" t="n"/>
      <c r="E78" s="37" t="n"/>
      <c r="F78" s="37" t="n"/>
      <c r="G78" s="38" t="n"/>
      <c r="H78" s="38" t="n"/>
      <c r="I78" s="38" t="n"/>
      <c r="J78" s="39">
        <f>IF(A78="","",IF(OR(G78="",G78&lt;=0),"",MAX(0,G78+IF(H78="",0,H78)-IF(I78="",0,I78))))</f>
        <v/>
      </c>
      <c r="K78" s="37" t="n"/>
      <c r="L78" s="38" t="n"/>
      <c r="M78" s="39">
        <f>IF(OR(A78="",J78=""),"",J78-IF(L78="",0,L78))</f>
        <v/>
      </c>
      <c r="N78" s="24">
        <f>IF(COUNTA(A78:I78,K78:L78,R78)=0,"",IF(OR(A78="",B78="",C78="",D78="",E78="",F78="",J78="",F78&lt;E78,AND(A78&lt;&gt;"",COUNTIF($A$2:$A$201,A78)&gt;1),AND(K78="",L78&lt;&gt;""),AND(K78&lt;&gt;"",OR(L78="",L78&lt;=0,K78&lt;E78,K78&gt;'Premissas'!$B$2))),"Revisar",IF(M78&lt;0,"Revisar",IF(M78=0,IF(K78="","Revisar","Recebido"),IF(IF(L78="",0,L78)&gt;0,"Recebido parcial",IF(F78&lt;'Premissas'!$B$2,"Em atraso",IF(F78&lt;='Premissas'!$B$2+'Premissas'!$B$3,"A vencer","Em aberto")))))))</f>
        <v/>
      </c>
      <c r="O78" s="25">
        <f>IF(OR(N78="",N78="Revisar",M78="",M78&lt;=0,F78="",F78&gt;='Premissas'!$B$2),"",'Premissas'!$B$2-F78)</f>
        <v/>
      </c>
      <c r="P78" s="24">
        <f>IF(N78="","",IF(N78="Recebido","Quitado",IF(N78="Revisar","Revisar",IF(O78="","Sem atraso",IF(O78&lt;='Premissas'!$B$4,"1 a "&amp;'Premissas'!$B$4&amp;" dias",IF(O78&lt;='Premissas'!$B$5,('Premissas'!$B$4+1)&amp;" a "&amp;'Premissas'!$B$5&amp;" dias","Acima de "&amp;'Premissas'!$B$5&amp;" dias"))))))</f>
        <v/>
      </c>
      <c r="Q78" s="24">
        <f>IF(N78="","",IF(N78="Revisar","Conferir dados",IF(N78="Em atraso","Cobrança vencida",IF(N78="Recebido parcial",IF(F78&lt;'Premissas'!$B$2,"Parcial e vencida","Recebimento parcial"),IF(N78="A vencer","Vence em breve","")))))</f>
        <v/>
      </c>
      <c r="R78" s="20" t="n"/>
    </row>
    <row r="79" ht="23" customHeight="1">
      <c r="A79" s="18" t="n"/>
      <c r="B79" s="18" t="n"/>
      <c r="C79" s="19" t="n"/>
      <c r="D79" s="20" t="n"/>
      <c r="E79" s="37" t="n"/>
      <c r="F79" s="37" t="n"/>
      <c r="G79" s="38" t="n"/>
      <c r="H79" s="38" t="n"/>
      <c r="I79" s="38" t="n"/>
      <c r="J79" s="39">
        <f>IF(A79="","",IF(OR(G79="",G79&lt;=0),"",MAX(0,G79+IF(H79="",0,H79)-IF(I79="",0,I79))))</f>
        <v/>
      </c>
      <c r="K79" s="37" t="n"/>
      <c r="L79" s="38" t="n"/>
      <c r="M79" s="39">
        <f>IF(OR(A79="",J79=""),"",J79-IF(L79="",0,L79))</f>
        <v/>
      </c>
      <c r="N79" s="24">
        <f>IF(COUNTA(A79:I79,K79:L79,R79)=0,"",IF(OR(A79="",B79="",C79="",D79="",E79="",F79="",J79="",F79&lt;E79,AND(A79&lt;&gt;"",COUNTIF($A$2:$A$201,A79)&gt;1),AND(K79="",L79&lt;&gt;""),AND(K79&lt;&gt;"",OR(L79="",L79&lt;=0,K79&lt;E79,K79&gt;'Premissas'!$B$2))),"Revisar",IF(M79&lt;0,"Revisar",IF(M79=0,IF(K79="","Revisar","Recebido"),IF(IF(L79="",0,L79)&gt;0,"Recebido parcial",IF(F79&lt;'Premissas'!$B$2,"Em atraso",IF(F79&lt;='Premissas'!$B$2+'Premissas'!$B$3,"A vencer","Em aberto")))))))</f>
        <v/>
      </c>
      <c r="O79" s="25">
        <f>IF(OR(N79="",N79="Revisar",M79="",M79&lt;=0,F79="",F79&gt;='Premissas'!$B$2),"",'Premissas'!$B$2-F79)</f>
        <v/>
      </c>
      <c r="P79" s="24">
        <f>IF(N79="","",IF(N79="Recebido","Quitado",IF(N79="Revisar","Revisar",IF(O79="","Sem atraso",IF(O79&lt;='Premissas'!$B$4,"1 a "&amp;'Premissas'!$B$4&amp;" dias",IF(O79&lt;='Premissas'!$B$5,('Premissas'!$B$4+1)&amp;" a "&amp;'Premissas'!$B$5&amp;" dias","Acima de "&amp;'Premissas'!$B$5&amp;" dias"))))))</f>
        <v/>
      </c>
      <c r="Q79" s="24">
        <f>IF(N79="","",IF(N79="Revisar","Conferir dados",IF(N79="Em atraso","Cobrança vencida",IF(N79="Recebido parcial",IF(F79&lt;'Premissas'!$B$2,"Parcial e vencida","Recebimento parcial"),IF(N79="A vencer","Vence em breve","")))))</f>
        <v/>
      </c>
      <c r="R79" s="20" t="n"/>
    </row>
    <row r="80" ht="23" customHeight="1">
      <c r="A80" s="18" t="n"/>
      <c r="B80" s="18" t="n"/>
      <c r="C80" s="19" t="n"/>
      <c r="D80" s="20" t="n"/>
      <c r="E80" s="37" t="n"/>
      <c r="F80" s="37" t="n"/>
      <c r="G80" s="38" t="n"/>
      <c r="H80" s="38" t="n"/>
      <c r="I80" s="38" t="n"/>
      <c r="J80" s="39">
        <f>IF(A80="","",IF(OR(G80="",G80&lt;=0),"",MAX(0,G80+IF(H80="",0,H80)-IF(I80="",0,I80))))</f>
        <v/>
      </c>
      <c r="K80" s="37" t="n"/>
      <c r="L80" s="38" t="n"/>
      <c r="M80" s="39">
        <f>IF(OR(A80="",J80=""),"",J80-IF(L80="",0,L80))</f>
        <v/>
      </c>
      <c r="N80" s="24">
        <f>IF(COUNTA(A80:I80,K80:L80,R80)=0,"",IF(OR(A80="",B80="",C80="",D80="",E80="",F80="",J80="",F80&lt;E80,AND(A80&lt;&gt;"",COUNTIF($A$2:$A$201,A80)&gt;1),AND(K80="",L80&lt;&gt;""),AND(K80&lt;&gt;"",OR(L80="",L80&lt;=0,K80&lt;E80,K80&gt;'Premissas'!$B$2))),"Revisar",IF(M80&lt;0,"Revisar",IF(M80=0,IF(K80="","Revisar","Recebido"),IF(IF(L80="",0,L80)&gt;0,"Recebido parcial",IF(F80&lt;'Premissas'!$B$2,"Em atraso",IF(F80&lt;='Premissas'!$B$2+'Premissas'!$B$3,"A vencer","Em aberto")))))))</f>
        <v/>
      </c>
      <c r="O80" s="25">
        <f>IF(OR(N80="",N80="Revisar",M80="",M80&lt;=0,F80="",F80&gt;='Premissas'!$B$2),"",'Premissas'!$B$2-F80)</f>
        <v/>
      </c>
      <c r="P80" s="24">
        <f>IF(N80="","",IF(N80="Recebido","Quitado",IF(N80="Revisar","Revisar",IF(O80="","Sem atraso",IF(O80&lt;='Premissas'!$B$4,"1 a "&amp;'Premissas'!$B$4&amp;" dias",IF(O80&lt;='Premissas'!$B$5,('Premissas'!$B$4+1)&amp;" a "&amp;'Premissas'!$B$5&amp;" dias","Acima de "&amp;'Premissas'!$B$5&amp;" dias"))))))</f>
        <v/>
      </c>
      <c r="Q80" s="24">
        <f>IF(N80="","",IF(N80="Revisar","Conferir dados",IF(N80="Em atraso","Cobrança vencida",IF(N80="Recebido parcial",IF(F80&lt;'Premissas'!$B$2,"Parcial e vencida","Recebimento parcial"),IF(N80="A vencer","Vence em breve","")))))</f>
        <v/>
      </c>
      <c r="R80" s="20" t="n"/>
    </row>
    <row r="81" ht="23" customHeight="1">
      <c r="A81" s="18" t="n"/>
      <c r="B81" s="18" t="n"/>
      <c r="C81" s="19" t="n"/>
      <c r="D81" s="20" t="n"/>
      <c r="E81" s="37" t="n"/>
      <c r="F81" s="37" t="n"/>
      <c r="G81" s="38" t="n"/>
      <c r="H81" s="38" t="n"/>
      <c r="I81" s="38" t="n"/>
      <c r="J81" s="39">
        <f>IF(A81="","",IF(OR(G81="",G81&lt;=0),"",MAX(0,G81+IF(H81="",0,H81)-IF(I81="",0,I81))))</f>
        <v/>
      </c>
      <c r="K81" s="37" t="n"/>
      <c r="L81" s="38" t="n"/>
      <c r="M81" s="39">
        <f>IF(OR(A81="",J81=""),"",J81-IF(L81="",0,L81))</f>
        <v/>
      </c>
      <c r="N81" s="24">
        <f>IF(COUNTA(A81:I81,K81:L81,R81)=0,"",IF(OR(A81="",B81="",C81="",D81="",E81="",F81="",J81="",F81&lt;E81,AND(A81&lt;&gt;"",COUNTIF($A$2:$A$201,A81)&gt;1),AND(K81="",L81&lt;&gt;""),AND(K81&lt;&gt;"",OR(L81="",L81&lt;=0,K81&lt;E81,K81&gt;'Premissas'!$B$2))),"Revisar",IF(M81&lt;0,"Revisar",IF(M81=0,IF(K81="","Revisar","Recebido"),IF(IF(L81="",0,L81)&gt;0,"Recebido parcial",IF(F81&lt;'Premissas'!$B$2,"Em atraso",IF(F81&lt;='Premissas'!$B$2+'Premissas'!$B$3,"A vencer","Em aberto")))))))</f>
        <v/>
      </c>
      <c r="O81" s="25">
        <f>IF(OR(N81="",N81="Revisar",M81="",M81&lt;=0,F81="",F81&gt;='Premissas'!$B$2),"",'Premissas'!$B$2-F81)</f>
        <v/>
      </c>
      <c r="P81" s="24">
        <f>IF(N81="","",IF(N81="Recebido","Quitado",IF(N81="Revisar","Revisar",IF(O81="","Sem atraso",IF(O81&lt;='Premissas'!$B$4,"1 a "&amp;'Premissas'!$B$4&amp;" dias",IF(O81&lt;='Premissas'!$B$5,('Premissas'!$B$4+1)&amp;" a "&amp;'Premissas'!$B$5&amp;" dias","Acima de "&amp;'Premissas'!$B$5&amp;" dias"))))))</f>
        <v/>
      </c>
      <c r="Q81" s="24">
        <f>IF(N81="","",IF(N81="Revisar","Conferir dados",IF(N81="Em atraso","Cobrança vencida",IF(N81="Recebido parcial",IF(F81&lt;'Premissas'!$B$2,"Parcial e vencida","Recebimento parcial"),IF(N81="A vencer","Vence em breve","")))))</f>
        <v/>
      </c>
      <c r="R81" s="20" t="n"/>
    </row>
    <row r="82" ht="23" customHeight="1">
      <c r="A82" s="18" t="n"/>
      <c r="B82" s="18" t="n"/>
      <c r="C82" s="19" t="n"/>
      <c r="D82" s="20" t="n"/>
      <c r="E82" s="37" t="n"/>
      <c r="F82" s="37" t="n"/>
      <c r="G82" s="38" t="n"/>
      <c r="H82" s="38" t="n"/>
      <c r="I82" s="38" t="n"/>
      <c r="J82" s="39">
        <f>IF(A82="","",IF(OR(G82="",G82&lt;=0),"",MAX(0,G82+IF(H82="",0,H82)-IF(I82="",0,I82))))</f>
        <v/>
      </c>
      <c r="K82" s="37" t="n"/>
      <c r="L82" s="38" t="n"/>
      <c r="M82" s="39">
        <f>IF(OR(A82="",J82=""),"",J82-IF(L82="",0,L82))</f>
        <v/>
      </c>
      <c r="N82" s="24">
        <f>IF(COUNTA(A82:I82,K82:L82,R82)=0,"",IF(OR(A82="",B82="",C82="",D82="",E82="",F82="",J82="",F82&lt;E82,AND(A82&lt;&gt;"",COUNTIF($A$2:$A$201,A82)&gt;1),AND(K82="",L82&lt;&gt;""),AND(K82&lt;&gt;"",OR(L82="",L82&lt;=0,K82&lt;E82,K82&gt;'Premissas'!$B$2))),"Revisar",IF(M82&lt;0,"Revisar",IF(M82=0,IF(K82="","Revisar","Recebido"),IF(IF(L82="",0,L82)&gt;0,"Recebido parcial",IF(F82&lt;'Premissas'!$B$2,"Em atraso",IF(F82&lt;='Premissas'!$B$2+'Premissas'!$B$3,"A vencer","Em aberto")))))))</f>
        <v/>
      </c>
      <c r="O82" s="25">
        <f>IF(OR(N82="",N82="Revisar",M82="",M82&lt;=0,F82="",F82&gt;='Premissas'!$B$2),"",'Premissas'!$B$2-F82)</f>
        <v/>
      </c>
      <c r="P82" s="24">
        <f>IF(N82="","",IF(N82="Recebido","Quitado",IF(N82="Revisar","Revisar",IF(O82="","Sem atraso",IF(O82&lt;='Premissas'!$B$4,"1 a "&amp;'Premissas'!$B$4&amp;" dias",IF(O82&lt;='Premissas'!$B$5,('Premissas'!$B$4+1)&amp;" a "&amp;'Premissas'!$B$5&amp;" dias","Acima de "&amp;'Premissas'!$B$5&amp;" dias"))))))</f>
        <v/>
      </c>
      <c r="Q82" s="24">
        <f>IF(N82="","",IF(N82="Revisar","Conferir dados",IF(N82="Em atraso","Cobrança vencida",IF(N82="Recebido parcial",IF(F82&lt;'Premissas'!$B$2,"Parcial e vencida","Recebimento parcial"),IF(N82="A vencer","Vence em breve","")))))</f>
        <v/>
      </c>
      <c r="R82" s="20" t="n"/>
    </row>
    <row r="83" ht="23" customHeight="1">
      <c r="A83" s="18" t="n"/>
      <c r="B83" s="18" t="n"/>
      <c r="C83" s="19" t="n"/>
      <c r="D83" s="20" t="n"/>
      <c r="E83" s="37" t="n"/>
      <c r="F83" s="37" t="n"/>
      <c r="G83" s="38" t="n"/>
      <c r="H83" s="38" t="n"/>
      <c r="I83" s="38" t="n"/>
      <c r="J83" s="39">
        <f>IF(A83="","",IF(OR(G83="",G83&lt;=0),"",MAX(0,G83+IF(H83="",0,H83)-IF(I83="",0,I83))))</f>
        <v/>
      </c>
      <c r="K83" s="37" t="n"/>
      <c r="L83" s="38" t="n"/>
      <c r="M83" s="39">
        <f>IF(OR(A83="",J83=""),"",J83-IF(L83="",0,L83))</f>
        <v/>
      </c>
      <c r="N83" s="24">
        <f>IF(COUNTA(A83:I83,K83:L83,R83)=0,"",IF(OR(A83="",B83="",C83="",D83="",E83="",F83="",J83="",F83&lt;E83,AND(A83&lt;&gt;"",COUNTIF($A$2:$A$201,A83)&gt;1),AND(K83="",L83&lt;&gt;""),AND(K83&lt;&gt;"",OR(L83="",L83&lt;=0,K83&lt;E83,K83&gt;'Premissas'!$B$2))),"Revisar",IF(M83&lt;0,"Revisar",IF(M83=0,IF(K83="","Revisar","Recebido"),IF(IF(L83="",0,L83)&gt;0,"Recebido parcial",IF(F83&lt;'Premissas'!$B$2,"Em atraso",IF(F83&lt;='Premissas'!$B$2+'Premissas'!$B$3,"A vencer","Em aberto")))))))</f>
        <v/>
      </c>
      <c r="O83" s="25">
        <f>IF(OR(N83="",N83="Revisar",M83="",M83&lt;=0,F83="",F83&gt;='Premissas'!$B$2),"",'Premissas'!$B$2-F83)</f>
        <v/>
      </c>
      <c r="P83" s="24">
        <f>IF(N83="","",IF(N83="Recebido","Quitado",IF(N83="Revisar","Revisar",IF(O83="","Sem atraso",IF(O83&lt;='Premissas'!$B$4,"1 a "&amp;'Premissas'!$B$4&amp;" dias",IF(O83&lt;='Premissas'!$B$5,('Premissas'!$B$4+1)&amp;" a "&amp;'Premissas'!$B$5&amp;" dias","Acima de "&amp;'Premissas'!$B$5&amp;" dias"))))))</f>
        <v/>
      </c>
      <c r="Q83" s="24">
        <f>IF(N83="","",IF(N83="Revisar","Conferir dados",IF(N83="Em atraso","Cobrança vencida",IF(N83="Recebido parcial",IF(F83&lt;'Premissas'!$B$2,"Parcial e vencida","Recebimento parcial"),IF(N83="A vencer","Vence em breve","")))))</f>
        <v/>
      </c>
      <c r="R83" s="20" t="n"/>
    </row>
    <row r="84" ht="23" customHeight="1">
      <c r="A84" s="18" t="n"/>
      <c r="B84" s="18" t="n"/>
      <c r="C84" s="19" t="n"/>
      <c r="D84" s="20" t="n"/>
      <c r="E84" s="37" t="n"/>
      <c r="F84" s="37" t="n"/>
      <c r="G84" s="38" t="n"/>
      <c r="H84" s="38" t="n"/>
      <c r="I84" s="38" t="n"/>
      <c r="J84" s="39">
        <f>IF(A84="","",IF(OR(G84="",G84&lt;=0),"",MAX(0,G84+IF(H84="",0,H84)-IF(I84="",0,I84))))</f>
        <v/>
      </c>
      <c r="K84" s="37" t="n"/>
      <c r="L84" s="38" t="n"/>
      <c r="M84" s="39">
        <f>IF(OR(A84="",J84=""),"",J84-IF(L84="",0,L84))</f>
        <v/>
      </c>
      <c r="N84" s="24">
        <f>IF(COUNTA(A84:I84,K84:L84,R84)=0,"",IF(OR(A84="",B84="",C84="",D84="",E84="",F84="",J84="",F84&lt;E84,AND(A84&lt;&gt;"",COUNTIF($A$2:$A$201,A84)&gt;1),AND(K84="",L84&lt;&gt;""),AND(K84&lt;&gt;"",OR(L84="",L84&lt;=0,K84&lt;E84,K84&gt;'Premissas'!$B$2))),"Revisar",IF(M84&lt;0,"Revisar",IF(M84=0,IF(K84="","Revisar","Recebido"),IF(IF(L84="",0,L84)&gt;0,"Recebido parcial",IF(F84&lt;'Premissas'!$B$2,"Em atraso",IF(F84&lt;='Premissas'!$B$2+'Premissas'!$B$3,"A vencer","Em aberto")))))))</f>
        <v/>
      </c>
      <c r="O84" s="25">
        <f>IF(OR(N84="",N84="Revisar",M84="",M84&lt;=0,F84="",F84&gt;='Premissas'!$B$2),"",'Premissas'!$B$2-F84)</f>
        <v/>
      </c>
      <c r="P84" s="24">
        <f>IF(N84="","",IF(N84="Recebido","Quitado",IF(N84="Revisar","Revisar",IF(O84="","Sem atraso",IF(O84&lt;='Premissas'!$B$4,"1 a "&amp;'Premissas'!$B$4&amp;" dias",IF(O84&lt;='Premissas'!$B$5,('Premissas'!$B$4+1)&amp;" a "&amp;'Premissas'!$B$5&amp;" dias","Acima de "&amp;'Premissas'!$B$5&amp;" dias"))))))</f>
        <v/>
      </c>
      <c r="Q84" s="24">
        <f>IF(N84="","",IF(N84="Revisar","Conferir dados",IF(N84="Em atraso","Cobrança vencida",IF(N84="Recebido parcial",IF(F84&lt;'Premissas'!$B$2,"Parcial e vencida","Recebimento parcial"),IF(N84="A vencer","Vence em breve","")))))</f>
        <v/>
      </c>
      <c r="R84" s="20" t="n"/>
    </row>
    <row r="85" ht="23" customHeight="1">
      <c r="A85" s="18" t="n"/>
      <c r="B85" s="18" t="n"/>
      <c r="C85" s="19" t="n"/>
      <c r="D85" s="20" t="n"/>
      <c r="E85" s="37" t="n"/>
      <c r="F85" s="37" t="n"/>
      <c r="G85" s="38" t="n"/>
      <c r="H85" s="38" t="n"/>
      <c r="I85" s="38" t="n"/>
      <c r="J85" s="39">
        <f>IF(A85="","",IF(OR(G85="",G85&lt;=0),"",MAX(0,G85+IF(H85="",0,H85)-IF(I85="",0,I85))))</f>
        <v/>
      </c>
      <c r="K85" s="37" t="n"/>
      <c r="L85" s="38" t="n"/>
      <c r="M85" s="39">
        <f>IF(OR(A85="",J85=""),"",J85-IF(L85="",0,L85))</f>
        <v/>
      </c>
      <c r="N85" s="24">
        <f>IF(COUNTA(A85:I85,K85:L85,R85)=0,"",IF(OR(A85="",B85="",C85="",D85="",E85="",F85="",J85="",F85&lt;E85,AND(A85&lt;&gt;"",COUNTIF($A$2:$A$201,A85)&gt;1),AND(K85="",L85&lt;&gt;""),AND(K85&lt;&gt;"",OR(L85="",L85&lt;=0,K85&lt;E85,K85&gt;'Premissas'!$B$2))),"Revisar",IF(M85&lt;0,"Revisar",IF(M85=0,IF(K85="","Revisar","Recebido"),IF(IF(L85="",0,L85)&gt;0,"Recebido parcial",IF(F85&lt;'Premissas'!$B$2,"Em atraso",IF(F85&lt;='Premissas'!$B$2+'Premissas'!$B$3,"A vencer","Em aberto")))))))</f>
        <v/>
      </c>
      <c r="O85" s="25">
        <f>IF(OR(N85="",N85="Revisar",M85="",M85&lt;=0,F85="",F85&gt;='Premissas'!$B$2),"",'Premissas'!$B$2-F85)</f>
        <v/>
      </c>
      <c r="P85" s="24">
        <f>IF(N85="","",IF(N85="Recebido","Quitado",IF(N85="Revisar","Revisar",IF(O85="","Sem atraso",IF(O85&lt;='Premissas'!$B$4,"1 a "&amp;'Premissas'!$B$4&amp;" dias",IF(O85&lt;='Premissas'!$B$5,('Premissas'!$B$4+1)&amp;" a "&amp;'Premissas'!$B$5&amp;" dias","Acima de "&amp;'Premissas'!$B$5&amp;" dias"))))))</f>
        <v/>
      </c>
      <c r="Q85" s="24">
        <f>IF(N85="","",IF(N85="Revisar","Conferir dados",IF(N85="Em atraso","Cobrança vencida",IF(N85="Recebido parcial",IF(F85&lt;'Premissas'!$B$2,"Parcial e vencida","Recebimento parcial"),IF(N85="A vencer","Vence em breve","")))))</f>
        <v/>
      </c>
      <c r="R85" s="20" t="n"/>
    </row>
    <row r="86" ht="23" customHeight="1">
      <c r="A86" s="18" t="n"/>
      <c r="B86" s="18" t="n"/>
      <c r="C86" s="19" t="n"/>
      <c r="D86" s="20" t="n"/>
      <c r="E86" s="37" t="n"/>
      <c r="F86" s="37" t="n"/>
      <c r="G86" s="38" t="n"/>
      <c r="H86" s="38" t="n"/>
      <c r="I86" s="38" t="n"/>
      <c r="J86" s="39">
        <f>IF(A86="","",IF(OR(G86="",G86&lt;=0),"",MAX(0,G86+IF(H86="",0,H86)-IF(I86="",0,I86))))</f>
        <v/>
      </c>
      <c r="K86" s="37" t="n"/>
      <c r="L86" s="38" t="n"/>
      <c r="M86" s="39">
        <f>IF(OR(A86="",J86=""),"",J86-IF(L86="",0,L86))</f>
        <v/>
      </c>
      <c r="N86" s="24">
        <f>IF(COUNTA(A86:I86,K86:L86,R86)=0,"",IF(OR(A86="",B86="",C86="",D86="",E86="",F86="",J86="",F86&lt;E86,AND(A86&lt;&gt;"",COUNTIF($A$2:$A$201,A86)&gt;1),AND(K86="",L86&lt;&gt;""),AND(K86&lt;&gt;"",OR(L86="",L86&lt;=0,K86&lt;E86,K86&gt;'Premissas'!$B$2))),"Revisar",IF(M86&lt;0,"Revisar",IF(M86=0,IF(K86="","Revisar","Recebido"),IF(IF(L86="",0,L86)&gt;0,"Recebido parcial",IF(F86&lt;'Premissas'!$B$2,"Em atraso",IF(F86&lt;='Premissas'!$B$2+'Premissas'!$B$3,"A vencer","Em aberto")))))))</f>
        <v/>
      </c>
      <c r="O86" s="25">
        <f>IF(OR(N86="",N86="Revisar",M86="",M86&lt;=0,F86="",F86&gt;='Premissas'!$B$2),"",'Premissas'!$B$2-F86)</f>
        <v/>
      </c>
      <c r="P86" s="24">
        <f>IF(N86="","",IF(N86="Recebido","Quitado",IF(N86="Revisar","Revisar",IF(O86="","Sem atraso",IF(O86&lt;='Premissas'!$B$4,"1 a "&amp;'Premissas'!$B$4&amp;" dias",IF(O86&lt;='Premissas'!$B$5,('Premissas'!$B$4+1)&amp;" a "&amp;'Premissas'!$B$5&amp;" dias","Acima de "&amp;'Premissas'!$B$5&amp;" dias"))))))</f>
        <v/>
      </c>
      <c r="Q86" s="24">
        <f>IF(N86="","",IF(N86="Revisar","Conferir dados",IF(N86="Em atraso","Cobrança vencida",IF(N86="Recebido parcial",IF(F86&lt;'Premissas'!$B$2,"Parcial e vencida","Recebimento parcial"),IF(N86="A vencer","Vence em breve","")))))</f>
        <v/>
      </c>
      <c r="R86" s="20" t="n"/>
    </row>
    <row r="87" ht="23" customHeight="1">
      <c r="A87" s="18" t="n"/>
      <c r="B87" s="18" t="n"/>
      <c r="C87" s="19" t="n"/>
      <c r="D87" s="20" t="n"/>
      <c r="E87" s="37" t="n"/>
      <c r="F87" s="37" t="n"/>
      <c r="G87" s="38" t="n"/>
      <c r="H87" s="38" t="n"/>
      <c r="I87" s="38" t="n"/>
      <c r="J87" s="39">
        <f>IF(A87="","",IF(OR(G87="",G87&lt;=0),"",MAX(0,G87+IF(H87="",0,H87)-IF(I87="",0,I87))))</f>
        <v/>
      </c>
      <c r="K87" s="37" t="n"/>
      <c r="L87" s="38" t="n"/>
      <c r="M87" s="39">
        <f>IF(OR(A87="",J87=""),"",J87-IF(L87="",0,L87))</f>
        <v/>
      </c>
      <c r="N87" s="24">
        <f>IF(COUNTA(A87:I87,K87:L87,R87)=0,"",IF(OR(A87="",B87="",C87="",D87="",E87="",F87="",J87="",F87&lt;E87,AND(A87&lt;&gt;"",COUNTIF($A$2:$A$201,A87)&gt;1),AND(K87="",L87&lt;&gt;""),AND(K87&lt;&gt;"",OR(L87="",L87&lt;=0,K87&lt;E87,K87&gt;'Premissas'!$B$2))),"Revisar",IF(M87&lt;0,"Revisar",IF(M87=0,IF(K87="","Revisar","Recebido"),IF(IF(L87="",0,L87)&gt;0,"Recebido parcial",IF(F87&lt;'Premissas'!$B$2,"Em atraso",IF(F87&lt;='Premissas'!$B$2+'Premissas'!$B$3,"A vencer","Em aberto")))))))</f>
        <v/>
      </c>
      <c r="O87" s="25">
        <f>IF(OR(N87="",N87="Revisar",M87="",M87&lt;=0,F87="",F87&gt;='Premissas'!$B$2),"",'Premissas'!$B$2-F87)</f>
        <v/>
      </c>
      <c r="P87" s="24">
        <f>IF(N87="","",IF(N87="Recebido","Quitado",IF(N87="Revisar","Revisar",IF(O87="","Sem atraso",IF(O87&lt;='Premissas'!$B$4,"1 a "&amp;'Premissas'!$B$4&amp;" dias",IF(O87&lt;='Premissas'!$B$5,('Premissas'!$B$4+1)&amp;" a "&amp;'Premissas'!$B$5&amp;" dias","Acima de "&amp;'Premissas'!$B$5&amp;" dias"))))))</f>
        <v/>
      </c>
      <c r="Q87" s="24">
        <f>IF(N87="","",IF(N87="Revisar","Conferir dados",IF(N87="Em atraso","Cobrança vencida",IF(N87="Recebido parcial",IF(F87&lt;'Premissas'!$B$2,"Parcial e vencida","Recebimento parcial"),IF(N87="A vencer","Vence em breve","")))))</f>
        <v/>
      </c>
      <c r="R87" s="20" t="n"/>
    </row>
    <row r="88" ht="23" customHeight="1">
      <c r="A88" s="18" t="n"/>
      <c r="B88" s="18" t="n"/>
      <c r="C88" s="19" t="n"/>
      <c r="D88" s="20" t="n"/>
      <c r="E88" s="37" t="n"/>
      <c r="F88" s="37" t="n"/>
      <c r="G88" s="38" t="n"/>
      <c r="H88" s="38" t="n"/>
      <c r="I88" s="38" t="n"/>
      <c r="J88" s="39">
        <f>IF(A88="","",IF(OR(G88="",G88&lt;=0),"",MAX(0,G88+IF(H88="",0,H88)-IF(I88="",0,I88))))</f>
        <v/>
      </c>
      <c r="K88" s="37" t="n"/>
      <c r="L88" s="38" t="n"/>
      <c r="M88" s="39">
        <f>IF(OR(A88="",J88=""),"",J88-IF(L88="",0,L88))</f>
        <v/>
      </c>
      <c r="N88" s="24">
        <f>IF(COUNTA(A88:I88,K88:L88,R88)=0,"",IF(OR(A88="",B88="",C88="",D88="",E88="",F88="",J88="",F88&lt;E88,AND(A88&lt;&gt;"",COUNTIF($A$2:$A$201,A88)&gt;1),AND(K88="",L88&lt;&gt;""),AND(K88&lt;&gt;"",OR(L88="",L88&lt;=0,K88&lt;E88,K88&gt;'Premissas'!$B$2))),"Revisar",IF(M88&lt;0,"Revisar",IF(M88=0,IF(K88="","Revisar","Recebido"),IF(IF(L88="",0,L88)&gt;0,"Recebido parcial",IF(F88&lt;'Premissas'!$B$2,"Em atraso",IF(F88&lt;='Premissas'!$B$2+'Premissas'!$B$3,"A vencer","Em aberto")))))))</f>
        <v/>
      </c>
      <c r="O88" s="25">
        <f>IF(OR(N88="",N88="Revisar",M88="",M88&lt;=0,F88="",F88&gt;='Premissas'!$B$2),"",'Premissas'!$B$2-F88)</f>
        <v/>
      </c>
      <c r="P88" s="24">
        <f>IF(N88="","",IF(N88="Recebido","Quitado",IF(N88="Revisar","Revisar",IF(O88="","Sem atraso",IF(O88&lt;='Premissas'!$B$4,"1 a "&amp;'Premissas'!$B$4&amp;" dias",IF(O88&lt;='Premissas'!$B$5,('Premissas'!$B$4+1)&amp;" a "&amp;'Premissas'!$B$5&amp;" dias","Acima de "&amp;'Premissas'!$B$5&amp;" dias"))))))</f>
        <v/>
      </c>
      <c r="Q88" s="24">
        <f>IF(N88="","",IF(N88="Revisar","Conferir dados",IF(N88="Em atraso","Cobrança vencida",IF(N88="Recebido parcial",IF(F88&lt;'Premissas'!$B$2,"Parcial e vencida","Recebimento parcial"),IF(N88="A vencer","Vence em breve","")))))</f>
        <v/>
      </c>
      <c r="R88" s="20" t="n"/>
    </row>
    <row r="89" ht="23" customHeight="1">
      <c r="A89" s="18" t="n"/>
      <c r="B89" s="18" t="n"/>
      <c r="C89" s="19" t="n"/>
      <c r="D89" s="20" t="n"/>
      <c r="E89" s="37" t="n"/>
      <c r="F89" s="37" t="n"/>
      <c r="G89" s="38" t="n"/>
      <c r="H89" s="38" t="n"/>
      <c r="I89" s="38" t="n"/>
      <c r="J89" s="39">
        <f>IF(A89="","",IF(OR(G89="",G89&lt;=0),"",MAX(0,G89+IF(H89="",0,H89)-IF(I89="",0,I89))))</f>
        <v/>
      </c>
      <c r="K89" s="37" t="n"/>
      <c r="L89" s="38" t="n"/>
      <c r="M89" s="39">
        <f>IF(OR(A89="",J89=""),"",J89-IF(L89="",0,L89))</f>
        <v/>
      </c>
      <c r="N89" s="24">
        <f>IF(COUNTA(A89:I89,K89:L89,R89)=0,"",IF(OR(A89="",B89="",C89="",D89="",E89="",F89="",J89="",F89&lt;E89,AND(A89&lt;&gt;"",COUNTIF($A$2:$A$201,A89)&gt;1),AND(K89="",L89&lt;&gt;""),AND(K89&lt;&gt;"",OR(L89="",L89&lt;=0,K89&lt;E89,K89&gt;'Premissas'!$B$2))),"Revisar",IF(M89&lt;0,"Revisar",IF(M89=0,IF(K89="","Revisar","Recebido"),IF(IF(L89="",0,L89)&gt;0,"Recebido parcial",IF(F89&lt;'Premissas'!$B$2,"Em atraso",IF(F89&lt;='Premissas'!$B$2+'Premissas'!$B$3,"A vencer","Em aberto")))))))</f>
        <v/>
      </c>
      <c r="O89" s="25">
        <f>IF(OR(N89="",N89="Revisar",M89="",M89&lt;=0,F89="",F89&gt;='Premissas'!$B$2),"",'Premissas'!$B$2-F89)</f>
        <v/>
      </c>
      <c r="P89" s="24">
        <f>IF(N89="","",IF(N89="Recebido","Quitado",IF(N89="Revisar","Revisar",IF(O89="","Sem atraso",IF(O89&lt;='Premissas'!$B$4,"1 a "&amp;'Premissas'!$B$4&amp;" dias",IF(O89&lt;='Premissas'!$B$5,('Premissas'!$B$4+1)&amp;" a "&amp;'Premissas'!$B$5&amp;" dias","Acima de "&amp;'Premissas'!$B$5&amp;" dias"))))))</f>
        <v/>
      </c>
      <c r="Q89" s="24">
        <f>IF(N89="","",IF(N89="Revisar","Conferir dados",IF(N89="Em atraso","Cobrança vencida",IF(N89="Recebido parcial",IF(F89&lt;'Premissas'!$B$2,"Parcial e vencida","Recebimento parcial"),IF(N89="A vencer","Vence em breve","")))))</f>
        <v/>
      </c>
      <c r="R89" s="20" t="n"/>
    </row>
    <row r="90" ht="23" customHeight="1">
      <c r="A90" s="18" t="n"/>
      <c r="B90" s="18" t="n"/>
      <c r="C90" s="19" t="n"/>
      <c r="D90" s="20" t="n"/>
      <c r="E90" s="37" t="n"/>
      <c r="F90" s="37" t="n"/>
      <c r="G90" s="38" t="n"/>
      <c r="H90" s="38" t="n"/>
      <c r="I90" s="38" t="n"/>
      <c r="J90" s="39">
        <f>IF(A90="","",IF(OR(G90="",G90&lt;=0),"",MAX(0,G90+IF(H90="",0,H90)-IF(I90="",0,I90))))</f>
        <v/>
      </c>
      <c r="K90" s="37" t="n"/>
      <c r="L90" s="38" t="n"/>
      <c r="M90" s="39">
        <f>IF(OR(A90="",J90=""),"",J90-IF(L90="",0,L90))</f>
        <v/>
      </c>
      <c r="N90" s="24">
        <f>IF(COUNTA(A90:I90,K90:L90,R90)=0,"",IF(OR(A90="",B90="",C90="",D90="",E90="",F90="",J90="",F90&lt;E90,AND(A90&lt;&gt;"",COUNTIF($A$2:$A$201,A90)&gt;1),AND(K90="",L90&lt;&gt;""),AND(K90&lt;&gt;"",OR(L90="",L90&lt;=0,K90&lt;E90,K90&gt;'Premissas'!$B$2))),"Revisar",IF(M90&lt;0,"Revisar",IF(M90=0,IF(K90="","Revisar","Recebido"),IF(IF(L90="",0,L90)&gt;0,"Recebido parcial",IF(F90&lt;'Premissas'!$B$2,"Em atraso",IF(F90&lt;='Premissas'!$B$2+'Premissas'!$B$3,"A vencer","Em aberto")))))))</f>
        <v/>
      </c>
      <c r="O90" s="25">
        <f>IF(OR(N90="",N90="Revisar",M90="",M90&lt;=0,F90="",F90&gt;='Premissas'!$B$2),"",'Premissas'!$B$2-F90)</f>
        <v/>
      </c>
      <c r="P90" s="24">
        <f>IF(N90="","",IF(N90="Recebido","Quitado",IF(N90="Revisar","Revisar",IF(O90="","Sem atraso",IF(O90&lt;='Premissas'!$B$4,"1 a "&amp;'Premissas'!$B$4&amp;" dias",IF(O90&lt;='Premissas'!$B$5,('Premissas'!$B$4+1)&amp;" a "&amp;'Premissas'!$B$5&amp;" dias","Acima de "&amp;'Premissas'!$B$5&amp;" dias"))))))</f>
        <v/>
      </c>
      <c r="Q90" s="24">
        <f>IF(N90="","",IF(N90="Revisar","Conferir dados",IF(N90="Em atraso","Cobrança vencida",IF(N90="Recebido parcial",IF(F90&lt;'Premissas'!$B$2,"Parcial e vencida","Recebimento parcial"),IF(N90="A vencer","Vence em breve","")))))</f>
        <v/>
      </c>
      <c r="R90" s="20" t="n"/>
    </row>
    <row r="91" ht="23" customHeight="1">
      <c r="A91" s="18" t="n"/>
      <c r="B91" s="18" t="n"/>
      <c r="C91" s="19" t="n"/>
      <c r="D91" s="20" t="n"/>
      <c r="E91" s="37" t="n"/>
      <c r="F91" s="37" t="n"/>
      <c r="G91" s="38" t="n"/>
      <c r="H91" s="38" t="n"/>
      <c r="I91" s="38" t="n"/>
      <c r="J91" s="39">
        <f>IF(A91="","",IF(OR(G91="",G91&lt;=0),"",MAX(0,G91+IF(H91="",0,H91)-IF(I91="",0,I91))))</f>
        <v/>
      </c>
      <c r="K91" s="37" t="n"/>
      <c r="L91" s="38" t="n"/>
      <c r="M91" s="39">
        <f>IF(OR(A91="",J91=""),"",J91-IF(L91="",0,L91))</f>
        <v/>
      </c>
      <c r="N91" s="24">
        <f>IF(COUNTA(A91:I91,K91:L91,R91)=0,"",IF(OR(A91="",B91="",C91="",D91="",E91="",F91="",J91="",F91&lt;E91,AND(A91&lt;&gt;"",COUNTIF($A$2:$A$201,A91)&gt;1),AND(K91="",L91&lt;&gt;""),AND(K91&lt;&gt;"",OR(L91="",L91&lt;=0,K91&lt;E91,K91&gt;'Premissas'!$B$2))),"Revisar",IF(M91&lt;0,"Revisar",IF(M91=0,IF(K91="","Revisar","Recebido"),IF(IF(L91="",0,L91)&gt;0,"Recebido parcial",IF(F91&lt;'Premissas'!$B$2,"Em atraso",IF(F91&lt;='Premissas'!$B$2+'Premissas'!$B$3,"A vencer","Em aberto")))))))</f>
        <v/>
      </c>
      <c r="O91" s="25">
        <f>IF(OR(N91="",N91="Revisar",M91="",M91&lt;=0,F91="",F91&gt;='Premissas'!$B$2),"",'Premissas'!$B$2-F91)</f>
        <v/>
      </c>
      <c r="P91" s="24">
        <f>IF(N91="","",IF(N91="Recebido","Quitado",IF(N91="Revisar","Revisar",IF(O91="","Sem atraso",IF(O91&lt;='Premissas'!$B$4,"1 a "&amp;'Premissas'!$B$4&amp;" dias",IF(O91&lt;='Premissas'!$B$5,('Premissas'!$B$4+1)&amp;" a "&amp;'Premissas'!$B$5&amp;" dias","Acima de "&amp;'Premissas'!$B$5&amp;" dias"))))))</f>
        <v/>
      </c>
      <c r="Q91" s="24">
        <f>IF(N91="","",IF(N91="Revisar","Conferir dados",IF(N91="Em atraso","Cobrança vencida",IF(N91="Recebido parcial",IF(F91&lt;'Premissas'!$B$2,"Parcial e vencida","Recebimento parcial"),IF(N91="A vencer","Vence em breve","")))))</f>
        <v/>
      </c>
      <c r="R91" s="20" t="n"/>
    </row>
    <row r="92" ht="23" customHeight="1">
      <c r="A92" s="18" t="n"/>
      <c r="B92" s="18" t="n"/>
      <c r="C92" s="19" t="n"/>
      <c r="D92" s="20" t="n"/>
      <c r="E92" s="37" t="n"/>
      <c r="F92" s="37" t="n"/>
      <c r="G92" s="38" t="n"/>
      <c r="H92" s="38" t="n"/>
      <c r="I92" s="38" t="n"/>
      <c r="J92" s="39">
        <f>IF(A92="","",IF(OR(G92="",G92&lt;=0),"",MAX(0,G92+IF(H92="",0,H92)-IF(I92="",0,I92))))</f>
        <v/>
      </c>
      <c r="K92" s="37" t="n"/>
      <c r="L92" s="38" t="n"/>
      <c r="M92" s="39">
        <f>IF(OR(A92="",J92=""),"",J92-IF(L92="",0,L92))</f>
        <v/>
      </c>
      <c r="N92" s="24">
        <f>IF(COUNTA(A92:I92,K92:L92,R92)=0,"",IF(OR(A92="",B92="",C92="",D92="",E92="",F92="",J92="",F92&lt;E92,AND(A92&lt;&gt;"",COUNTIF($A$2:$A$201,A92)&gt;1),AND(K92="",L92&lt;&gt;""),AND(K92&lt;&gt;"",OR(L92="",L92&lt;=0,K92&lt;E92,K92&gt;'Premissas'!$B$2))),"Revisar",IF(M92&lt;0,"Revisar",IF(M92=0,IF(K92="","Revisar","Recebido"),IF(IF(L92="",0,L92)&gt;0,"Recebido parcial",IF(F92&lt;'Premissas'!$B$2,"Em atraso",IF(F92&lt;='Premissas'!$B$2+'Premissas'!$B$3,"A vencer","Em aberto")))))))</f>
        <v/>
      </c>
      <c r="O92" s="25">
        <f>IF(OR(N92="",N92="Revisar",M92="",M92&lt;=0,F92="",F92&gt;='Premissas'!$B$2),"",'Premissas'!$B$2-F92)</f>
        <v/>
      </c>
      <c r="P92" s="24">
        <f>IF(N92="","",IF(N92="Recebido","Quitado",IF(N92="Revisar","Revisar",IF(O92="","Sem atraso",IF(O92&lt;='Premissas'!$B$4,"1 a "&amp;'Premissas'!$B$4&amp;" dias",IF(O92&lt;='Premissas'!$B$5,('Premissas'!$B$4+1)&amp;" a "&amp;'Premissas'!$B$5&amp;" dias","Acima de "&amp;'Premissas'!$B$5&amp;" dias"))))))</f>
        <v/>
      </c>
      <c r="Q92" s="24">
        <f>IF(N92="","",IF(N92="Revisar","Conferir dados",IF(N92="Em atraso","Cobrança vencida",IF(N92="Recebido parcial",IF(F92&lt;'Premissas'!$B$2,"Parcial e vencida","Recebimento parcial"),IF(N92="A vencer","Vence em breve","")))))</f>
        <v/>
      </c>
      <c r="R92" s="20" t="n"/>
    </row>
    <row r="93" ht="23" customHeight="1">
      <c r="A93" s="18" t="n"/>
      <c r="B93" s="18" t="n"/>
      <c r="C93" s="19" t="n"/>
      <c r="D93" s="20" t="n"/>
      <c r="E93" s="37" t="n"/>
      <c r="F93" s="37" t="n"/>
      <c r="G93" s="38" t="n"/>
      <c r="H93" s="38" t="n"/>
      <c r="I93" s="38" t="n"/>
      <c r="J93" s="39">
        <f>IF(A93="","",IF(OR(G93="",G93&lt;=0),"",MAX(0,G93+IF(H93="",0,H93)-IF(I93="",0,I93))))</f>
        <v/>
      </c>
      <c r="K93" s="37" t="n"/>
      <c r="L93" s="38" t="n"/>
      <c r="M93" s="39">
        <f>IF(OR(A93="",J93=""),"",J93-IF(L93="",0,L93))</f>
        <v/>
      </c>
      <c r="N93" s="24">
        <f>IF(COUNTA(A93:I93,K93:L93,R93)=0,"",IF(OR(A93="",B93="",C93="",D93="",E93="",F93="",J93="",F93&lt;E93,AND(A93&lt;&gt;"",COUNTIF($A$2:$A$201,A93)&gt;1),AND(K93="",L93&lt;&gt;""),AND(K93&lt;&gt;"",OR(L93="",L93&lt;=0,K93&lt;E93,K93&gt;'Premissas'!$B$2))),"Revisar",IF(M93&lt;0,"Revisar",IF(M93=0,IF(K93="","Revisar","Recebido"),IF(IF(L93="",0,L93)&gt;0,"Recebido parcial",IF(F93&lt;'Premissas'!$B$2,"Em atraso",IF(F93&lt;='Premissas'!$B$2+'Premissas'!$B$3,"A vencer","Em aberto")))))))</f>
        <v/>
      </c>
      <c r="O93" s="25">
        <f>IF(OR(N93="",N93="Revisar",M93="",M93&lt;=0,F93="",F93&gt;='Premissas'!$B$2),"",'Premissas'!$B$2-F93)</f>
        <v/>
      </c>
      <c r="P93" s="24">
        <f>IF(N93="","",IF(N93="Recebido","Quitado",IF(N93="Revisar","Revisar",IF(O93="","Sem atraso",IF(O93&lt;='Premissas'!$B$4,"1 a "&amp;'Premissas'!$B$4&amp;" dias",IF(O93&lt;='Premissas'!$B$5,('Premissas'!$B$4+1)&amp;" a "&amp;'Premissas'!$B$5&amp;" dias","Acima de "&amp;'Premissas'!$B$5&amp;" dias"))))))</f>
        <v/>
      </c>
      <c r="Q93" s="24">
        <f>IF(N93="","",IF(N93="Revisar","Conferir dados",IF(N93="Em atraso","Cobrança vencida",IF(N93="Recebido parcial",IF(F93&lt;'Premissas'!$B$2,"Parcial e vencida","Recebimento parcial"),IF(N93="A vencer","Vence em breve","")))))</f>
        <v/>
      </c>
      <c r="R93" s="20" t="n"/>
    </row>
    <row r="94" ht="23" customHeight="1">
      <c r="A94" s="18" t="n"/>
      <c r="B94" s="18" t="n"/>
      <c r="C94" s="19" t="n"/>
      <c r="D94" s="20" t="n"/>
      <c r="E94" s="37" t="n"/>
      <c r="F94" s="37" t="n"/>
      <c r="G94" s="38" t="n"/>
      <c r="H94" s="38" t="n"/>
      <c r="I94" s="38" t="n"/>
      <c r="J94" s="39">
        <f>IF(A94="","",IF(OR(G94="",G94&lt;=0),"",MAX(0,G94+IF(H94="",0,H94)-IF(I94="",0,I94))))</f>
        <v/>
      </c>
      <c r="K94" s="37" t="n"/>
      <c r="L94" s="38" t="n"/>
      <c r="M94" s="39">
        <f>IF(OR(A94="",J94=""),"",J94-IF(L94="",0,L94))</f>
        <v/>
      </c>
      <c r="N94" s="24">
        <f>IF(COUNTA(A94:I94,K94:L94,R94)=0,"",IF(OR(A94="",B94="",C94="",D94="",E94="",F94="",J94="",F94&lt;E94,AND(A94&lt;&gt;"",COUNTIF($A$2:$A$201,A94)&gt;1),AND(K94="",L94&lt;&gt;""),AND(K94&lt;&gt;"",OR(L94="",L94&lt;=0,K94&lt;E94,K94&gt;'Premissas'!$B$2))),"Revisar",IF(M94&lt;0,"Revisar",IF(M94=0,IF(K94="","Revisar","Recebido"),IF(IF(L94="",0,L94)&gt;0,"Recebido parcial",IF(F94&lt;'Premissas'!$B$2,"Em atraso",IF(F94&lt;='Premissas'!$B$2+'Premissas'!$B$3,"A vencer","Em aberto")))))))</f>
        <v/>
      </c>
      <c r="O94" s="25">
        <f>IF(OR(N94="",N94="Revisar",M94="",M94&lt;=0,F94="",F94&gt;='Premissas'!$B$2),"",'Premissas'!$B$2-F94)</f>
        <v/>
      </c>
      <c r="P94" s="24">
        <f>IF(N94="","",IF(N94="Recebido","Quitado",IF(N94="Revisar","Revisar",IF(O94="","Sem atraso",IF(O94&lt;='Premissas'!$B$4,"1 a "&amp;'Premissas'!$B$4&amp;" dias",IF(O94&lt;='Premissas'!$B$5,('Premissas'!$B$4+1)&amp;" a "&amp;'Premissas'!$B$5&amp;" dias","Acima de "&amp;'Premissas'!$B$5&amp;" dias"))))))</f>
        <v/>
      </c>
      <c r="Q94" s="24">
        <f>IF(N94="","",IF(N94="Revisar","Conferir dados",IF(N94="Em atraso","Cobrança vencida",IF(N94="Recebido parcial",IF(F94&lt;'Premissas'!$B$2,"Parcial e vencida","Recebimento parcial"),IF(N94="A vencer","Vence em breve","")))))</f>
        <v/>
      </c>
      <c r="R94" s="20" t="n"/>
    </row>
    <row r="95" ht="23" customHeight="1">
      <c r="A95" s="18" t="n"/>
      <c r="B95" s="18" t="n"/>
      <c r="C95" s="19" t="n"/>
      <c r="D95" s="20" t="n"/>
      <c r="E95" s="37" t="n"/>
      <c r="F95" s="37" t="n"/>
      <c r="G95" s="38" t="n"/>
      <c r="H95" s="38" t="n"/>
      <c r="I95" s="38" t="n"/>
      <c r="J95" s="39">
        <f>IF(A95="","",IF(OR(G95="",G95&lt;=0),"",MAX(0,G95+IF(H95="",0,H95)-IF(I95="",0,I95))))</f>
        <v/>
      </c>
      <c r="K95" s="37" t="n"/>
      <c r="L95" s="38" t="n"/>
      <c r="M95" s="39">
        <f>IF(OR(A95="",J95=""),"",J95-IF(L95="",0,L95))</f>
        <v/>
      </c>
      <c r="N95" s="24">
        <f>IF(COUNTA(A95:I95,K95:L95,R95)=0,"",IF(OR(A95="",B95="",C95="",D95="",E95="",F95="",J95="",F95&lt;E95,AND(A95&lt;&gt;"",COUNTIF($A$2:$A$201,A95)&gt;1),AND(K95="",L95&lt;&gt;""),AND(K95&lt;&gt;"",OR(L95="",L95&lt;=0,K95&lt;E95,K95&gt;'Premissas'!$B$2))),"Revisar",IF(M95&lt;0,"Revisar",IF(M95=0,IF(K95="","Revisar","Recebido"),IF(IF(L95="",0,L95)&gt;0,"Recebido parcial",IF(F95&lt;'Premissas'!$B$2,"Em atraso",IF(F95&lt;='Premissas'!$B$2+'Premissas'!$B$3,"A vencer","Em aberto")))))))</f>
        <v/>
      </c>
      <c r="O95" s="25">
        <f>IF(OR(N95="",N95="Revisar",M95="",M95&lt;=0,F95="",F95&gt;='Premissas'!$B$2),"",'Premissas'!$B$2-F95)</f>
        <v/>
      </c>
      <c r="P95" s="24">
        <f>IF(N95="","",IF(N95="Recebido","Quitado",IF(N95="Revisar","Revisar",IF(O95="","Sem atraso",IF(O95&lt;='Premissas'!$B$4,"1 a "&amp;'Premissas'!$B$4&amp;" dias",IF(O95&lt;='Premissas'!$B$5,('Premissas'!$B$4+1)&amp;" a "&amp;'Premissas'!$B$5&amp;" dias","Acima de "&amp;'Premissas'!$B$5&amp;" dias"))))))</f>
        <v/>
      </c>
      <c r="Q95" s="24">
        <f>IF(N95="","",IF(N95="Revisar","Conferir dados",IF(N95="Em atraso","Cobrança vencida",IF(N95="Recebido parcial",IF(F95&lt;'Premissas'!$B$2,"Parcial e vencida","Recebimento parcial"),IF(N95="A vencer","Vence em breve","")))))</f>
        <v/>
      </c>
      <c r="R95" s="20" t="n"/>
    </row>
    <row r="96" ht="23" customHeight="1">
      <c r="A96" s="18" t="n"/>
      <c r="B96" s="18" t="n"/>
      <c r="C96" s="19" t="n"/>
      <c r="D96" s="20" t="n"/>
      <c r="E96" s="37" t="n"/>
      <c r="F96" s="37" t="n"/>
      <c r="G96" s="38" t="n"/>
      <c r="H96" s="38" t="n"/>
      <c r="I96" s="38" t="n"/>
      <c r="J96" s="39">
        <f>IF(A96="","",IF(OR(G96="",G96&lt;=0),"",MAX(0,G96+IF(H96="",0,H96)-IF(I96="",0,I96))))</f>
        <v/>
      </c>
      <c r="K96" s="37" t="n"/>
      <c r="L96" s="38" t="n"/>
      <c r="M96" s="39">
        <f>IF(OR(A96="",J96=""),"",J96-IF(L96="",0,L96))</f>
        <v/>
      </c>
      <c r="N96" s="24">
        <f>IF(COUNTA(A96:I96,K96:L96,R96)=0,"",IF(OR(A96="",B96="",C96="",D96="",E96="",F96="",J96="",F96&lt;E96,AND(A96&lt;&gt;"",COUNTIF($A$2:$A$201,A96)&gt;1),AND(K96="",L96&lt;&gt;""),AND(K96&lt;&gt;"",OR(L96="",L96&lt;=0,K96&lt;E96,K96&gt;'Premissas'!$B$2))),"Revisar",IF(M96&lt;0,"Revisar",IF(M96=0,IF(K96="","Revisar","Recebido"),IF(IF(L96="",0,L96)&gt;0,"Recebido parcial",IF(F96&lt;'Premissas'!$B$2,"Em atraso",IF(F96&lt;='Premissas'!$B$2+'Premissas'!$B$3,"A vencer","Em aberto")))))))</f>
        <v/>
      </c>
      <c r="O96" s="25">
        <f>IF(OR(N96="",N96="Revisar",M96="",M96&lt;=0,F96="",F96&gt;='Premissas'!$B$2),"",'Premissas'!$B$2-F96)</f>
        <v/>
      </c>
      <c r="P96" s="24">
        <f>IF(N96="","",IF(N96="Recebido","Quitado",IF(N96="Revisar","Revisar",IF(O96="","Sem atraso",IF(O96&lt;='Premissas'!$B$4,"1 a "&amp;'Premissas'!$B$4&amp;" dias",IF(O96&lt;='Premissas'!$B$5,('Premissas'!$B$4+1)&amp;" a "&amp;'Premissas'!$B$5&amp;" dias","Acima de "&amp;'Premissas'!$B$5&amp;" dias"))))))</f>
        <v/>
      </c>
      <c r="Q96" s="24">
        <f>IF(N96="","",IF(N96="Revisar","Conferir dados",IF(N96="Em atraso","Cobrança vencida",IF(N96="Recebido parcial",IF(F96&lt;'Premissas'!$B$2,"Parcial e vencida","Recebimento parcial"),IF(N96="A vencer","Vence em breve","")))))</f>
        <v/>
      </c>
      <c r="R96" s="20" t="n"/>
    </row>
    <row r="97" ht="23" customHeight="1">
      <c r="A97" s="18" t="n"/>
      <c r="B97" s="18" t="n"/>
      <c r="C97" s="19" t="n"/>
      <c r="D97" s="20" t="n"/>
      <c r="E97" s="37" t="n"/>
      <c r="F97" s="37" t="n"/>
      <c r="G97" s="38" t="n"/>
      <c r="H97" s="38" t="n"/>
      <c r="I97" s="38" t="n"/>
      <c r="J97" s="39">
        <f>IF(A97="","",IF(OR(G97="",G97&lt;=0),"",MAX(0,G97+IF(H97="",0,H97)-IF(I97="",0,I97))))</f>
        <v/>
      </c>
      <c r="K97" s="37" t="n"/>
      <c r="L97" s="38" t="n"/>
      <c r="M97" s="39">
        <f>IF(OR(A97="",J97=""),"",J97-IF(L97="",0,L97))</f>
        <v/>
      </c>
      <c r="N97" s="24">
        <f>IF(COUNTA(A97:I97,K97:L97,R97)=0,"",IF(OR(A97="",B97="",C97="",D97="",E97="",F97="",J97="",F97&lt;E97,AND(A97&lt;&gt;"",COUNTIF($A$2:$A$201,A97)&gt;1),AND(K97="",L97&lt;&gt;""),AND(K97&lt;&gt;"",OR(L97="",L97&lt;=0,K97&lt;E97,K97&gt;'Premissas'!$B$2))),"Revisar",IF(M97&lt;0,"Revisar",IF(M97=0,IF(K97="","Revisar","Recebido"),IF(IF(L97="",0,L97)&gt;0,"Recebido parcial",IF(F97&lt;'Premissas'!$B$2,"Em atraso",IF(F97&lt;='Premissas'!$B$2+'Premissas'!$B$3,"A vencer","Em aberto")))))))</f>
        <v/>
      </c>
      <c r="O97" s="25">
        <f>IF(OR(N97="",N97="Revisar",M97="",M97&lt;=0,F97="",F97&gt;='Premissas'!$B$2),"",'Premissas'!$B$2-F97)</f>
        <v/>
      </c>
      <c r="P97" s="24">
        <f>IF(N97="","",IF(N97="Recebido","Quitado",IF(N97="Revisar","Revisar",IF(O97="","Sem atraso",IF(O97&lt;='Premissas'!$B$4,"1 a "&amp;'Premissas'!$B$4&amp;" dias",IF(O97&lt;='Premissas'!$B$5,('Premissas'!$B$4+1)&amp;" a "&amp;'Premissas'!$B$5&amp;" dias","Acima de "&amp;'Premissas'!$B$5&amp;" dias"))))))</f>
        <v/>
      </c>
      <c r="Q97" s="24">
        <f>IF(N97="","",IF(N97="Revisar","Conferir dados",IF(N97="Em atraso","Cobrança vencida",IF(N97="Recebido parcial",IF(F97&lt;'Premissas'!$B$2,"Parcial e vencida","Recebimento parcial"),IF(N97="A vencer","Vence em breve","")))))</f>
        <v/>
      </c>
      <c r="R97" s="20" t="n"/>
    </row>
    <row r="98" ht="23" customHeight="1">
      <c r="A98" s="18" t="n"/>
      <c r="B98" s="18" t="n"/>
      <c r="C98" s="19" t="n"/>
      <c r="D98" s="20" t="n"/>
      <c r="E98" s="37" t="n"/>
      <c r="F98" s="37" t="n"/>
      <c r="G98" s="38" t="n"/>
      <c r="H98" s="38" t="n"/>
      <c r="I98" s="38" t="n"/>
      <c r="J98" s="39">
        <f>IF(A98="","",IF(OR(G98="",G98&lt;=0),"",MAX(0,G98+IF(H98="",0,H98)-IF(I98="",0,I98))))</f>
        <v/>
      </c>
      <c r="K98" s="37" t="n"/>
      <c r="L98" s="38" t="n"/>
      <c r="M98" s="39">
        <f>IF(OR(A98="",J98=""),"",J98-IF(L98="",0,L98))</f>
        <v/>
      </c>
      <c r="N98" s="24">
        <f>IF(COUNTA(A98:I98,K98:L98,R98)=0,"",IF(OR(A98="",B98="",C98="",D98="",E98="",F98="",J98="",F98&lt;E98,AND(A98&lt;&gt;"",COUNTIF($A$2:$A$201,A98)&gt;1),AND(K98="",L98&lt;&gt;""),AND(K98&lt;&gt;"",OR(L98="",L98&lt;=0,K98&lt;E98,K98&gt;'Premissas'!$B$2))),"Revisar",IF(M98&lt;0,"Revisar",IF(M98=0,IF(K98="","Revisar","Recebido"),IF(IF(L98="",0,L98)&gt;0,"Recebido parcial",IF(F98&lt;'Premissas'!$B$2,"Em atraso",IF(F98&lt;='Premissas'!$B$2+'Premissas'!$B$3,"A vencer","Em aberto")))))))</f>
        <v/>
      </c>
      <c r="O98" s="25">
        <f>IF(OR(N98="",N98="Revisar",M98="",M98&lt;=0,F98="",F98&gt;='Premissas'!$B$2),"",'Premissas'!$B$2-F98)</f>
        <v/>
      </c>
      <c r="P98" s="24">
        <f>IF(N98="","",IF(N98="Recebido","Quitado",IF(N98="Revisar","Revisar",IF(O98="","Sem atraso",IF(O98&lt;='Premissas'!$B$4,"1 a "&amp;'Premissas'!$B$4&amp;" dias",IF(O98&lt;='Premissas'!$B$5,('Premissas'!$B$4+1)&amp;" a "&amp;'Premissas'!$B$5&amp;" dias","Acima de "&amp;'Premissas'!$B$5&amp;" dias"))))))</f>
        <v/>
      </c>
      <c r="Q98" s="24">
        <f>IF(N98="","",IF(N98="Revisar","Conferir dados",IF(N98="Em atraso","Cobrança vencida",IF(N98="Recebido parcial",IF(F98&lt;'Premissas'!$B$2,"Parcial e vencida","Recebimento parcial"),IF(N98="A vencer","Vence em breve","")))))</f>
        <v/>
      </c>
      <c r="R98" s="20" t="n"/>
    </row>
    <row r="99" ht="23" customHeight="1">
      <c r="A99" s="18" t="n"/>
      <c r="B99" s="18" t="n"/>
      <c r="C99" s="19" t="n"/>
      <c r="D99" s="20" t="n"/>
      <c r="E99" s="37" t="n"/>
      <c r="F99" s="37" t="n"/>
      <c r="G99" s="38" t="n"/>
      <c r="H99" s="38" t="n"/>
      <c r="I99" s="38" t="n"/>
      <c r="J99" s="39">
        <f>IF(A99="","",IF(OR(G99="",G99&lt;=0),"",MAX(0,G99+IF(H99="",0,H99)-IF(I99="",0,I99))))</f>
        <v/>
      </c>
      <c r="K99" s="37" t="n"/>
      <c r="L99" s="38" t="n"/>
      <c r="M99" s="39">
        <f>IF(OR(A99="",J99=""),"",J99-IF(L99="",0,L99))</f>
        <v/>
      </c>
      <c r="N99" s="24">
        <f>IF(COUNTA(A99:I99,K99:L99,R99)=0,"",IF(OR(A99="",B99="",C99="",D99="",E99="",F99="",J99="",F99&lt;E99,AND(A99&lt;&gt;"",COUNTIF($A$2:$A$201,A99)&gt;1),AND(K99="",L99&lt;&gt;""),AND(K99&lt;&gt;"",OR(L99="",L99&lt;=0,K99&lt;E99,K99&gt;'Premissas'!$B$2))),"Revisar",IF(M99&lt;0,"Revisar",IF(M99=0,IF(K99="","Revisar","Recebido"),IF(IF(L99="",0,L99)&gt;0,"Recebido parcial",IF(F99&lt;'Premissas'!$B$2,"Em atraso",IF(F99&lt;='Premissas'!$B$2+'Premissas'!$B$3,"A vencer","Em aberto")))))))</f>
        <v/>
      </c>
      <c r="O99" s="25">
        <f>IF(OR(N99="",N99="Revisar",M99="",M99&lt;=0,F99="",F99&gt;='Premissas'!$B$2),"",'Premissas'!$B$2-F99)</f>
        <v/>
      </c>
      <c r="P99" s="24">
        <f>IF(N99="","",IF(N99="Recebido","Quitado",IF(N99="Revisar","Revisar",IF(O99="","Sem atraso",IF(O99&lt;='Premissas'!$B$4,"1 a "&amp;'Premissas'!$B$4&amp;" dias",IF(O99&lt;='Premissas'!$B$5,('Premissas'!$B$4+1)&amp;" a "&amp;'Premissas'!$B$5&amp;" dias","Acima de "&amp;'Premissas'!$B$5&amp;" dias"))))))</f>
        <v/>
      </c>
      <c r="Q99" s="24">
        <f>IF(N99="","",IF(N99="Revisar","Conferir dados",IF(N99="Em atraso","Cobrança vencida",IF(N99="Recebido parcial",IF(F99&lt;'Premissas'!$B$2,"Parcial e vencida","Recebimento parcial"),IF(N99="A vencer","Vence em breve","")))))</f>
        <v/>
      </c>
      <c r="R99" s="20" t="n"/>
    </row>
    <row r="100" ht="23" customHeight="1">
      <c r="A100" s="18" t="n"/>
      <c r="B100" s="18" t="n"/>
      <c r="C100" s="19" t="n"/>
      <c r="D100" s="20" t="n"/>
      <c r="E100" s="37" t="n"/>
      <c r="F100" s="37" t="n"/>
      <c r="G100" s="38" t="n"/>
      <c r="H100" s="38" t="n"/>
      <c r="I100" s="38" t="n"/>
      <c r="J100" s="39">
        <f>IF(A100="","",IF(OR(G100="",G100&lt;=0),"",MAX(0,G100+IF(H100="",0,H100)-IF(I100="",0,I100))))</f>
        <v/>
      </c>
      <c r="K100" s="37" t="n"/>
      <c r="L100" s="38" t="n"/>
      <c r="M100" s="39">
        <f>IF(OR(A100="",J100=""),"",J100-IF(L100="",0,L100))</f>
        <v/>
      </c>
      <c r="N100" s="24">
        <f>IF(COUNTA(A100:I100,K100:L100,R100)=0,"",IF(OR(A100="",B100="",C100="",D100="",E100="",F100="",J100="",F100&lt;E100,AND(A100&lt;&gt;"",COUNTIF($A$2:$A$201,A100)&gt;1),AND(K100="",L100&lt;&gt;""),AND(K100&lt;&gt;"",OR(L100="",L100&lt;=0,K100&lt;E100,K100&gt;'Premissas'!$B$2))),"Revisar",IF(M100&lt;0,"Revisar",IF(M100=0,IF(K100="","Revisar","Recebido"),IF(IF(L100="",0,L100)&gt;0,"Recebido parcial",IF(F100&lt;'Premissas'!$B$2,"Em atraso",IF(F100&lt;='Premissas'!$B$2+'Premissas'!$B$3,"A vencer","Em aberto")))))))</f>
        <v/>
      </c>
      <c r="O100" s="25">
        <f>IF(OR(N100="",N100="Revisar",M100="",M100&lt;=0,F100="",F100&gt;='Premissas'!$B$2),"",'Premissas'!$B$2-F100)</f>
        <v/>
      </c>
      <c r="P100" s="24">
        <f>IF(N100="","",IF(N100="Recebido","Quitado",IF(N100="Revisar","Revisar",IF(O100="","Sem atraso",IF(O100&lt;='Premissas'!$B$4,"1 a "&amp;'Premissas'!$B$4&amp;" dias",IF(O100&lt;='Premissas'!$B$5,('Premissas'!$B$4+1)&amp;" a "&amp;'Premissas'!$B$5&amp;" dias","Acima de "&amp;'Premissas'!$B$5&amp;" dias"))))))</f>
        <v/>
      </c>
      <c r="Q100" s="24">
        <f>IF(N100="","",IF(N100="Revisar","Conferir dados",IF(N100="Em atraso","Cobrança vencida",IF(N100="Recebido parcial",IF(F100&lt;'Premissas'!$B$2,"Parcial e vencida","Recebimento parcial"),IF(N100="A vencer","Vence em breve","")))))</f>
        <v/>
      </c>
      <c r="R100" s="20" t="n"/>
    </row>
    <row r="101" ht="23" customHeight="1">
      <c r="A101" s="18" t="n"/>
      <c r="B101" s="18" t="n"/>
      <c r="C101" s="19" t="n"/>
      <c r="D101" s="20" t="n"/>
      <c r="E101" s="37" t="n"/>
      <c r="F101" s="37" t="n"/>
      <c r="G101" s="38" t="n"/>
      <c r="H101" s="38" t="n"/>
      <c r="I101" s="38" t="n"/>
      <c r="J101" s="39">
        <f>IF(A101="","",IF(OR(G101="",G101&lt;=0),"",MAX(0,G101+IF(H101="",0,H101)-IF(I101="",0,I101))))</f>
        <v/>
      </c>
      <c r="K101" s="37" t="n"/>
      <c r="L101" s="38" t="n"/>
      <c r="M101" s="39">
        <f>IF(OR(A101="",J101=""),"",J101-IF(L101="",0,L101))</f>
        <v/>
      </c>
      <c r="N101" s="24">
        <f>IF(COUNTA(A101:I101,K101:L101,R101)=0,"",IF(OR(A101="",B101="",C101="",D101="",E101="",F101="",J101="",F101&lt;E101,AND(A101&lt;&gt;"",COUNTIF($A$2:$A$201,A101)&gt;1),AND(K101="",L101&lt;&gt;""),AND(K101&lt;&gt;"",OR(L101="",L101&lt;=0,K101&lt;E101,K101&gt;'Premissas'!$B$2))),"Revisar",IF(M101&lt;0,"Revisar",IF(M101=0,IF(K101="","Revisar","Recebido"),IF(IF(L101="",0,L101)&gt;0,"Recebido parcial",IF(F101&lt;'Premissas'!$B$2,"Em atraso",IF(F101&lt;='Premissas'!$B$2+'Premissas'!$B$3,"A vencer","Em aberto")))))))</f>
        <v/>
      </c>
      <c r="O101" s="25">
        <f>IF(OR(N101="",N101="Revisar",M101="",M101&lt;=0,F101="",F101&gt;='Premissas'!$B$2),"",'Premissas'!$B$2-F101)</f>
        <v/>
      </c>
      <c r="P101" s="24">
        <f>IF(N101="","",IF(N101="Recebido","Quitado",IF(N101="Revisar","Revisar",IF(O101="","Sem atraso",IF(O101&lt;='Premissas'!$B$4,"1 a "&amp;'Premissas'!$B$4&amp;" dias",IF(O101&lt;='Premissas'!$B$5,('Premissas'!$B$4+1)&amp;" a "&amp;'Premissas'!$B$5&amp;" dias","Acima de "&amp;'Premissas'!$B$5&amp;" dias"))))))</f>
        <v/>
      </c>
      <c r="Q101" s="24">
        <f>IF(N101="","",IF(N101="Revisar","Conferir dados",IF(N101="Em atraso","Cobrança vencida",IF(N101="Recebido parcial",IF(F101&lt;'Premissas'!$B$2,"Parcial e vencida","Recebimento parcial"),IF(N101="A vencer","Vence em breve","")))))</f>
        <v/>
      </c>
      <c r="R101" s="20" t="n"/>
    </row>
    <row r="102" ht="23" customHeight="1">
      <c r="A102" s="18" t="n"/>
      <c r="B102" s="18" t="n"/>
      <c r="C102" s="19" t="n"/>
      <c r="D102" s="20" t="n"/>
      <c r="E102" s="37" t="n"/>
      <c r="F102" s="37" t="n"/>
      <c r="G102" s="38" t="n"/>
      <c r="H102" s="38" t="n"/>
      <c r="I102" s="38" t="n"/>
      <c r="J102" s="39">
        <f>IF(A102="","",IF(OR(G102="",G102&lt;=0),"",MAX(0,G102+IF(H102="",0,H102)-IF(I102="",0,I102))))</f>
        <v/>
      </c>
      <c r="K102" s="37" t="n"/>
      <c r="L102" s="38" t="n"/>
      <c r="M102" s="39">
        <f>IF(OR(A102="",J102=""),"",J102-IF(L102="",0,L102))</f>
        <v/>
      </c>
      <c r="N102" s="24">
        <f>IF(COUNTA(A102:I102,K102:L102,R102)=0,"",IF(OR(A102="",B102="",C102="",D102="",E102="",F102="",J102="",F102&lt;E102,AND(A102&lt;&gt;"",COUNTIF($A$2:$A$201,A102)&gt;1),AND(K102="",L102&lt;&gt;""),AND(K102&lt;&gt;"",OR(L102="",L102&lt;=0,K102&lt;E102,K102&gt;'Premissas'!$B$2))),"Revisar",IF(M102&lt;0,"Revisar",IF(M102=0,IF(K102="","Revisar","Recebido"),IF(IF(L102="",0,L102)&gt;0,"Recebido parcial",IF(F102&lt;'Premissas'!$B$2,"Em atraso",IF(F102&lt;='Premissas'!$B$2+'Premissas'!$B$3,"A vencer","Em aberto")))))))</f>
        <v/>
      </c>
      <c r="O102" s="25">
        <f>IF(OR(N102="",N102="Revisar",M102="",M102&lt;=0,F102="",F102&gt;='Premissas'!$B$2),"",'Premissas'!$B$2-F102)</f>
        <v/>
      </c>
      <c r="P102" s="24">
        <f>IF(N102="","",IF(N102="Recebido","Quitado",IF(N102="Revisar","Revisar",IF(O102="","Sem atraso",IF(O102&lt;='Premissas'!$B$4,"1 a "&amp;'Premissas'!$B$4&amp;" dias",IF(O102&lt;='Premissas'!$B$5,('Premissas'!$B$4+1)&amp;" a "&amp;'Premissas'!$B$5&amp;" dias","Acima de "&amp;'Premissas'!$B$5&amp;" dias"))))))</f>
        <v/>
      </c>
      <c r="Q102" s="24">
        <f>IF(N102="","",IF(N102="Revisar","Conferir dados",IF(N102="Em atraso","Cobrança vencida",IF(N102="Recebido parcial",IF(F102&lt;'Premissas'!$B$2,"Parcial e vencida","Recebimento parcial"),IF(N102="A vencer","Vence em breve","")))))</f>
        <v/>
      </c>
      <c r="R102" s="20" t="n"/>
    </row>
    <row r="103" ht="23" customHeight="1">
      <c r="A103" s="18" t="n"/>
      <c r="B103" s="18" t="n"/>
      <c r="C103" s="19" t="n"/>
      <c r="D103" s="20" t="n"/>
      <c r="E103" s="37" t="n"/>
      <c r="F103" s="37" t="n"/>
      <c r="G103" s="38" t="n"/>
      <c r="H103" s="38" t="n"/>
      <c r="I103" s="38" t="n"/>
      <c r="J103" s="39">
        <f>IF(A103="","",IF(OR(G103="",G103&lt;=0),"",MAX(0,G103+IF(H103="",0,H103)-IF(I103="",0,I103))))</f>
        <v/>
      </c>
      <c r="K103" s="37" t="n"/>
      <c r="L103" s="38" t="n"/>
      <c r="M103" s="39">
        <f>IF(OR(A103="",J103=""),"",J103-IF(L103="",0,L103))</f>
        <v/>
      </c>
      <c r="N103" s="24">
        <f>IF(COUNTA(A103:I103,K103:L103,R103)=0,"",IF(OR(A103="",B103="",C103="",D103="",E103="",F103="",J103="",F103&lt;E103,AND(A103&lt;&gt;"",COUNTIF($A$2:$A$201,A103)&gt;1),AND(K103="",L103&lt;&gt;""),AND(K103&lt;&gt;"",OR(L103="",L103&lt;=0,K103&lt;E103,K103&gt;'Premissas'!$B$2))),"Revisar",IF(M103&lt;0,"Revisar",IF(M103=0,IF(K103="","Revisar","Recebido"),IF(IF(L103="",0,L103)&gt;0,"Recebido parcial",IF(F103&lt;'Premissas'!$B$2,"Em atraso",IF(F103&lt;='Premissas'!$B$2+'Premissas'!$B$3,"A vencer","Em aberto")))))))</f>
        <v/>
      </c>
      <c r="O103" s="25">
        <f>IF(OR(N103="",N103="Revisar",M103="",M103&lt;=0,F103="",F103&gt;='Premissas'!$B$2),"",'Premissas'!$B$2-F103)</f>
        <v/>
      </c>
      <c r="P103" s="24">
        <f>IF(N103="","",IF(N103="Recebido","Quitado",IF(N103="Revisar","Revisar",IF(O103="","Sem atraso",IF(O103&lt;='Premissas'!$B$4,"1 a "&amp;'Premissas'!$B$4&amp;" dias",IF(O103&lt;='Premissas'!$B$5,('Premissas'!$B$4+1)&amp;" a "&amp;'Premissas'!$B$5&amp;" dias","Acima de "&amp;'Premissas'!$B$5&amp;" dias"))))))</f>
        <v/>
      </c>
      <c r="Q103" s="24">
        <f>IF(N103="","",IF(N103="Revisar","Conferir dados",IF(N103="Em atraso","Cobrança vencida",IF(N103="Recebido parcial",IF(F103&lt;'Premissas'!$B$2,"Parcial e vencida","Recebimento parcial"),IF(N103="A vencer","Vence em breve","")))))</f>
        <v/>
      </c>
      <c r="R103" s="20" t="n"/>
    </row>
    <row r="104" ht="23" customHeight="1">
      <c r="A104" s="18" t="n"/>
      <c r="B104" s="18" t="n"/>
      <c r="C104" s="19" t="n"/>
      <c r="D104" s="20" t="n"/>
      <c r="E104" s="37" t="n"/>
      <c r="F104" s="37" t="n"/>
      <c r="G104" s="38" t="n"/>
      <c r="H104" s="38" t="n"/>
      <c r="I104" s="38" t="n"/>
      <c r="J104" s="39">
        <f>IF(A104="","",IF(OR(G104="",G104&lt;=0),"",MAX(0,G104+IF(H104="",0,H104)-IF(I104="",0,I104))))</f>
        <v/>
      </c>
      <c r="K104" s="37" t="n"/>
      <c r="L104" s="38" t="n"/>
      <c r="M104" s="39">
        <f>IF(OR(A104="",J104=""),"",J104-IF(L104="",0,L104))</f>
        <v/>
      </c>
      <c r="N104" s="24">
        <f>IF(COUNTA(A104:I104,K104:L104,R104)=0,"",IF(OR(A104="",B104="",C104="",D104="",E104="",F104="",J104="",F104&lt;E104,AND(A104&lt;&gt;"",COUNTIF($A$2:$A$201,A104)&gt;1),AND(K104="",L104&lt;&gt;""),AND(K104&lt;&gt;"",OR(L104="",L104&lt;=0,K104&lt;E104,K104&gt;'Premissas'!$B$2))),"Revisar",IF(M104&lt;0,"Revisar",IF(M104=0,IF(K104="","Revisar","Recebido"),IF(IF(L104="",0,L104)&gt;0,"Recebido parcial",IF(F104&lt;'Premissas'!$B$2,"Em atraso",IF(F104&lt;='Premissas'!$B$2+'Premissas'!$B$3,"A vencer","Em aberto")))))))</f>
        <v/>
      </c>
      <c r="O104" s="25">
        <f>IF(OR(N104="",N104="Revisar",M104="",M104&lt;=0,F104="",F104&gt;='Premissas'!$B$2),"",'Premissas'!$B$2-F104)</f>
        <v/>
      </c>
      <c r="P104" s="24">
        <f>IF(N104="","",IF(N104="Recebido","Quitado",IF(N104="Revisar","Revisar",IF(O104="","Sem atraso",IF(O104&lt;='Premissas'!$B$4,"1 a "&amp;'Premissas'!$B$4&amp;" dias",IF(O104&lt;='Premissas'!$B$5,('Premissas'!$B$4+1)&amp;" a "&amp;'Premissas'!$B$5&amp;" dias","Acima de "&amp;'Premissas'!$B$5&amp;" dias"))))))</f>
        <v/>
      </c>
      <c r="Q104" s="24">
        <f>IF(N104="","",IF(N104="Revisar","Conferir dados",IF(N104="Em atraso","Cobrança vencida",IF(N104="Recebido parcial",IF(F104&lt;'Premissas'!$B$2,"Parcial e vencida","Recebimento parcial"),IF(N104="A vencer","Vence em breve","")))))</f>
        <v/>
      </c>
      <c r="R104" s="20" t="n"/>
    </row>
    <row r="105" ht="23" customHeight="1">
      <c r="A105" s="18" t="n"/>
      <c r="B105" s="18" t="n"/>
      <c r="C105" s="19" t="n"/>
      <c r="D105" s="20" t="n"/>
      <c r="E105" s="37" t="n"/>
      <c r="F105" s="37" t="n"/>
      <c r="G105" s="38" t="n"/>
      <c r="H105" s="38" t="n"/>
      <c r="I105" s="38" t="n"/>
      <c r="J105" s="39">
        <f>IF(A105="","",IF(OR(G105="",G105&lt;=0),"",MAX(0,G105+IF(H105="",0,H105)-IF(I105="",0,I105))))</f>
        <v/>
      </c>
      <c r="K105" s="37" t="n"/>
      <c r="L105" s="38" t="n"/>
      <c r="M105" s="39">
        <f>IF(OR(A105="",J105=""),"",J105-IF(L105="",0,L105))</f>
        <v/>
      </c>
      <c r="N105" s="24">
        <f>IF(COUNTA(A105:I105,K105:L105,R105)=0,"",IF(OR(A105="",B105="",C105="",D105="",E105="",F105="",J105="",F105&lt;E105,AND(A105&lt;&gt;"",COUNTIF($A$2:$A$201,A105)&gt;1),AND(K105="",L105&lt;&gt;""),AND(K105&lt;&gt;"",OR(L105="",L105&lt;=0,K105&lt;E105,K105&gt;'Premissas'!$B$2))),"Revisar",IF(M105&lt;0,"Revisar",IF(M105=0,IF(K105="","Revisar","Recebido"),IF(IF(L105="",0,L105)&gt;0,"Recebido parcial",IF(F105&lt;'Premissas'!$B$2,"Em atraso",IF(F105&lt;='Premissas'!$B$2+'Premissas'!$B$3,"A vencer","Em aberto")))))))</f>
        <v/>
      </c>
      <c r="O105" s="25">
        <f>IF(OR(N105="",N105="Revisar",M105="",M105&lt;=0,F105="",F105&gt;='Premissas'!$B$2),"",'Premissas'!$B$2-F105)</f>
        <v/>
      </c>
      <c r="P105" s="24">
        <f>IF(N105="","",IF(N105="Recebido","Quitado",IF(N105="Revisar","Revisar",IF(O105="","Sem atraso",IF(O105&lt;='Premissas'!$B$4,"1 a "&amp;'Premissas'!$B$4&amp;" dias",IF(O105&lt;='Premissas'!$B$5,('Premissas'!$B$4+1)&amp;" a "&amp;'Premissas'!$B$5&amp;" dias","Acima de "&amp;'Premissas'!$B$5&amp;" dias"))))))</f>
        <v/>
      </c>
      <c r="Q105" s="24">
        <f>IF(N105="","",IF(N105="Revisar","Conferir dados",IF(N105="Em atraso","Cobrança vencida",IF(N105="Recebido parcial",IF(F105&lt;'Premissas'!$B$2,"Parcial e vencida","Recebimento parcial"),IF(N105="A vencer","Vence em breve","")))))</f>
        <v/>
      </c>
      <c r="R105" s="20" t="n"/>
    </row>
    <row r="106" ht="23" customHeight="1">
      <c r="A106" s="18" t="n"/>
      <c r="B106" s="18" t="n"/>
      <c r="C106" s="19" t="n"/>
      <c r="D106" s="20" t="n"/>
      <c r="E106" s="37" t="n"/>
      <c r="F106" s="37" t="n"/>
      <c r="G106" s="38" t="n"/>
      <c r="H106" s="38" t="n"/>
      <c r="I106" s="38" t="n"/>
      <c r="J106" s="39">
        <f>IF(A106="","",IF(OR(G106="",G106&lt;=0),"",MAX(0,G106+IF(H106="",0,H106)-IF(I106="",0,I106))))</f>
        <v/>
      </c>
      <c r="K106" s="37" t="n"/>
      <c r="L106" s="38" t="n"/>
      <c r="M106" s="39">
        <f>IF(OR(A106="",J106=""),"",J106-IF(L106="",0,L106))</f>
        <v/>
      </c>
      <c r="N106" s="24">
        <f>IF(COUNTA(A106:I106,K106:L106,R106)=0,"",IF(OR(A106="",B106="",C106="",D106="",E106="",F106="",J106="",F106&lt;E106,AND(A106&lt;&gt;"",COUNTIF($A$2:$A$201,A106)&gt;1),AND(K106="",L106&lt;&gt;""),AND(K106&lt;&gt;"",OR(L106="",L106&lt;=0,K106&lt;E106,K106&gt;'Premissas'!$B$2))),"Revisar",IF(M106&lt;0,"Revisar",IF(M106=0,IF(K106="","Revisar","Recebido"),IF(IF(L106="",0,L106)&gt;0,"Recebido parcial",IF(F106&lt;'Premissas'!$B$2,"Em atraso",IF(F106&lt;='Premissas'!$B$2+'Premissas'!$B$3,"A vencer","Em aberto")))))))</f>
        <v/>
      </c>
      <c r="O106" s="25">
        <f>IF(OR(N106="",N106="Revisar",M106="",M106&lt;=0,F106="",F106&gt;='Premissas'!$B$2),"",'Premissas'!$B$2-F106)</f>
        <v/>
      </c>
      <c r="P106" s="24">
        <f>IF(N106="","",IF(N106="Recebido","Quitado",IF(N106="Revisar","Revisar",IF(O106="","Sem atraso",IF(O106&lt;='Premissas'!$B$4,"1 a "&amp;'Premissas'!$B$4&amp;" dias",IF(O106&lt;='Premissas'!$B$5,('Premissas'!$B$4+1)&amp;" a "&amp;'Premissas'!$B$5&amp;" dias","Acima de "&amp;'Premissas'!$B$5&amp;" dias"))))))</f>
        <v/>
      </c>
      <c r="Q106" s="24">
        <f>IF(N106="","",IF(N106="Revisar","Conferir dados",IF(N106="Em atraso","Cobrança vencida",IF(N106="Recebido parcial",IF(F106&lt;'Premissas'!$B$2,"Parcial e vencida","Recebimento parcial"),IF(N106="A vencer","Vence em breve","")))))</f>
        <v/>
      </c>
      <c r="R106" s="20" t="n"/>
    </row>
    <row r="107" ht="23" customHeight="1">
      <c r="A107" s="18" t="n"/>
      <c r="B107" s="18" t="n"/>
      <c r="C107" s="19" t="n"/>
      <c r="D107" s="20" t="n"/>
      <c r="E107" s="37" t="n"/>
      <c r="F107" s="37" t="n"/>
      <c r="G107" s="38" t="n"/>
      <c r="H107" s="38" t="n"/>
      <c r="I107" s="38" t="n"/>
      <c r="J107" s="39">
        <f>IF(A107="","",IF(OR(G107="",G107&lt;=0),"",MAX(0,G107+IF(H107="",0,H107)-IF(I107="",0,I107))))</f>
        <v/>
      </c>
      <c r="K107" s="37" t="n"/>
      <c r="L107" s="38" t="n"/>
      <c r="M107" s="39">
        <f>IF(OR(A107="",J107=""),"",J107-IF(L107="",0,L107))</f>
        <v/>
      </c>
      <c r="N107" s="24">
        <f>IF(COUNTA(A107:I107,K107:L107,R107)=0,"",IF(OR(A107="",B107="",C107="",D107="",E107="",F107="",J107="",F107&lt;E107,AND(A107&lt;&gt;"",COUNTIF($A$2:$A$201,A107)&gt;1),AND(K107="",L107&lt;&gt;""),AND(K107&lt;&gt;"",OR(L107="",L107&lt;=0,K107&lt;E107,K107&gt;'Premissas'!$B$2))),"Revisar",IF(M107&lt;0,"Revisar",IF(M107=0,IF(K107="","Revisar","Recebido"),IF(IF(L107="",0,L107)&gt;0,"Recebido parcial",IF(F107&lt;'Premissas'!$B$2,"Em atraso",IF(F107&lt;='Premissas'!$B$2+'Premissas'!$B$3,"A vencer","Em aberto")))))))</f>
        <v/>
      </c>
      <c r="O107" s="25">
        <f>IF(OR(N107="",N107="Revisar",M107="",M107&lt;=0,F107="",F107&gt;='Premissas'!$B$2),"",'Premissas'!$B$2-F107)</f>
        <v/>
      </c>
      <c r="P107" s="24">
        <f>IF(N107="","",IF(N107="Recebido","Quitado",IF(N107="Revisar","Revisar",IF(O107="","Sem atraso",IF(O107&lt;='Premissas'!$B$4,"1 a "&amp;'Premissas'!$B$4&amp;" dias",IF(O107&lt;='Premissas'!$B$5,('Premissas'!$B$4+1)&amp;" a "&amp;'Premissas'!$B$5&amp;" dias","Acima de "&amp;'Premissas'!$B$5&amp;" dias"))))))</f>
        <v/>
      </c>
      <c r="Q107" s="24">
        <f>IF(N107="","",IF(N107="Revisar","Conferir dados",IF(N107="Em atraso","Cobrança vencida",IF(N107="Recebido parcial",IF(F107&lt;'Premissas'!$B$2,"Parcial e vencida","Recebimento parcial"),IF(N107="A vencer","Vence em breve","")))))</f>
        <v/>
      </c>
      <c r="R107" s="20" t="n"/>
    </row>
    <row r="108" ht="23" customHeight="1">
      <c r="A108" s="18" t="n"/>
      <c r="B108" s="18" t="n"/>
      <c r="C108" s="19" t="n"/>
      <c r="D108" s="20" t="n"/>
      <c r="E108" s="37" t="n"/>
      <c r="F108" s="37" t="n"/>
      <c r="G108" s="38" t="n"/>
      <c r="H108" s="38" t="n"/>
      <c r="I108" s="38" t="n"/>
      <c r="J108" s="39">
        <f>IF(A108="","",IF(OR(G108="",G108&lt;=0),"",MAX(0,G108+IF(H108="",0,H108)-IF(I108="",0,I108))))</f>
        <v/>
      </c>
      <c r="K108" s="37" t="n"/>
      <c r="L108" s="38" t="n"/>
      <c r="M108" s="39">
        <f>IF(OR(A108="",J108=""),"",J108-IF(L108="",0,L108))</f>
        <v/>
      </c>
      <c r="N108" s="24">
        <f>IF(COUNTA(A108:I108,K108:L108,R108)=0,"",IF(OR(A108="",B108="",C108="",D108="",E108="",F108="",J108="",F108&lt;E108,AND(A108&lt;&gt;"",COUNTIF($A$2:$A$201,A108)&gt;1),AND(K108="",L108&lt;&gt;""),AND(K108&lt;&gt;"",OR(L108="",L108&lt;=0,K108&lt;E108,K108&gt;'Premissas'!$B$2))),"Revisar",IF(M108&lt;0,"Revisar",IF(M108=0,IF(K108="","Revisar","Recebido"),IF(IF(L108="",0,L108)&gt;0,"Recebido parcial",IF(F108&lt;'Premissas'!$B$2,"Em atraso",IF(F108&lt;='Premissas'!$B$2+'Premissas'!$B$3,"A vencer","Em aberto")))))))</f>
        <v/>
      </c>
      <c r="O108" s="25">
        <f>IF(OR(N108="",N108="Revisar",M108="",M108&lt;=0,F108="",F108&gt;='Premissas'!$B$2),"",'Premissas'!$B$2-F108)</f>
        <v/>
      </c>
      <c r="P108" s="24">
        <f>IF(N108="","",IF(N108="Recebido","Quitado",IF(N108="Revisar","Revisar",IF(O108="","Sem atraso",IF(O108&lt;='Premissas'!$B$4,"1 a "&amp;'Premissas'!$B$4&amp;" dias",IF(O108&lt;='Premissas'!$B$5,('Premissas'!$B$4+1)&amp;" a "&amp;'Premissas'!$B$5&amp;" dias","Acima de "&amp;'Premissas'!$B$5&amp;" dias"))))))</f>
        <v/>
      </c>
      <c r="Q108" s="24">
        <f>IF(N108="","",IF(N108="Revisar","Conferir dados",IF(N108="Em atraso","Cobrança vencida",IF(N108="Recebido parcial",IF(F108&lt;'Premissas'!$B$2,"Parcial e vencida","Recebimento parcial"),IF(N108="A vencer","Vence em breve","")))))</f>
        <v/>
      </c>
      <c r="R108" s="20" t="n"/>
    </row>
    <row r="109" ht="23" customHeight="1">
      <c r="A109" s="18" t="n"/>
      <c r="B109" s="18" t="n"/>
      <c r="C109" s="19" t="n"/>
      <c r="D109" s="20" t="n"/>
      <c r="E109" s="37" t="n"/>
      <c r="F109" s="37" t="n"/>
      <c r="G109" s="38" t="n"/>
      <c r="H109" s="38" t="n"/>
      <c r="I109" s="38" t="n"/>
      <c r="J109" s="39">
        <f>IF(A109="","",IF(OR(G109="",G109&lt;=0),"",MAX(0,G109+IF(H109="",0,H109)-IF(I109="",0,I109))))</f>
        <v/>
      </c>
      <c r="K109" s="37" t="n"/>
      <c r="L109" s="38" t="n"/>
      <c r="M109" s="39">
        <f>IF(OR(A109="",J109=""),"",J109-IF(L109="",0,L109))</f>
        <v/>
      </c>
      <c r="N109" s="24">
        <f>IF(COUNTA(A109:I109,K109:L109,R109)=0,"",IF(OR(A109="",B109="",C109="",D109="",E109="",F109="",J109="",F109&lt;E109,AND(A109&lt;&gt;"",COUNTIF($A$2:$A$201,A109)&gt;1),AND(K109="",L109&lt;&gt;""),AND(K109&lt;&gt;"",OR(L109="",L109&lt;=0,K109&lt;E109,K109&gt;'Premissas'!$B$2))),"Revisar",IF(M109&lt;0,"Revisar",IF(M109=0,IF(K109="","Revisar","Recebido"),IF(IF(L109="",0,L109)&gt;0,"Recebido parcial",IF(F109&lt;'Premissas'!$B$2,"Em atraso",IF(F109&lt;='Premissas'!$B$2+'Premissas'!$B$3,"A vencer","Em aberto")))))))</f>
        <v/>
      </c>
      <c r="O109" s="25">
        <f>IF(OR(N109="",N109="Revisar",M109="",M109&lt;=0,F109="",F109&gt;='Premissas'!$B$2),"",'Premissas'!$B$2-F109)</f>
        <v/>
      </c>
      <c r="P109" s="24">
        <f>IF(N109="","",IF(N109="Recebido","Quitado",IF(N109="Revisar","Revisar",IF(O109="","Sem atraso",IF(O109&lt;='Premissas'!$B$4,"1 a "&amp;'Premissas'!$B$4&amp;" dias",IF(O109&lt;='Premissas'!$B$5,('Premissas'!$B$4+1)&amp;" a "&amp;'Premissas'!$B$5&amp;" dias","Acima de "&amp;'Premissas'!$B$5&amp;" dias"))))))</f>
        <v/>
      </c>
      <c r="Q109" s="24">
        <f>IF(N109="","",IF(N109="Revisar","Conferir dados",IF(N109="Em atraso","Cobrança vencida",IF(N109="Recebido parcial",IF(F109&lt;'Premissas'!$B$2,"Parcial e vencida","Recebimento parcial"),IF(N109="A vencer","Vence em breve","")))))</f>
        <v/>
      </c>
      <c r="R109" s="20" t="n"/>
    </row>
    <row r="110" ht="23" customHeight="1">
      <c r="A110" s="18" t="n"/>
      <c r="B110" s="18" t="n"/>
      <c r="C110" s="19" t="n"/>
      <c r="D110" s="20" t="n"/>
      <c r="E110" s="37" t="n"/>
      <c r="F110" s="37" t="n"/>
      <c r="G110" s="38" t="n"/>
      <c r="H110" s="38" t="n"/>
      <c r="I110" s="38" t="n"/>
      <c r="J110" s="39">
        <f>IF(A110="","",IF(OR(G110="",G110&lt;=0),"",MAX(0,G110+IF(H110="",0,H110)-IF(I110="",0,I110))))</f>
        <v/>
      </c>
      <c r="K110" s="37" t="n"/>
      <c r="L110" s="38" t="n"/>
      <c r="M110" s="39">
        <f>IF(OR(A110="",J110=""),"",J110-IF(L110="",0,L110))</f>
        <v/>
      </c>
      <c r="N110" s="24">
        <f>IF(COUNTA(A110:I110,K110:L110,R110)=0,"",IF(OR(A110="",B110="",C110="",D110="",E110="",F110="",J110="",F110&lt;E110,AND(A110&lt;&gt;"",COUNTIF($A$2:$A$201,A110)&gt;1),AND(K110="",L110&lt;&gt;""),AND(K110&lt;&gt;"",OR(L110="",L110&lt;=0,K110&lt;E110,K110&gt;'Premissas'!$B$2))),"Revisar",IF(M110&lt;0,"Revisar",IF(M110=0,IF(K110="","Revisar","Recebido"),IF(IF(L110="",0,L110)&gt;0,"Recebido parcial",IF(F110&lt;'Premissas'!$B$2,"Em atraso",IF(F110&lt;='Premissas'!$B$2+'Premissas'!$B$3,"A vencer","Em aberto")))))))</f>
        <v/>
      </c>
      <c r="O110" s="25">
        <f>IF(OR(N110="",N110="Revisar",M110="",M110&lt;=0,F110="",F110&gt;='Premissas'!$B$2),"",'Premissas'!$B$2-F110)</f>
        <v/>
      </c>
      <c r="P110" s="24">
        <f>IF(N110="","",IF(N110="Recebido","Quitado",IF(N110="Revisar","Revisar",IF(O110="","Sem atraso",IF(O110&lt;='Premissas'!$B$4,"1 a "&amp;'Premissas'!$B$4&amp;" dias",IF(O110&lt;='Premissas'!$B$5,('Premissas'!$B$4+1)&amp;" a "&amp;'Premissas'!$B$5&amp;" dias","Acima de "&amp;'Premissas'!$B$5&amp;" dias"))))))</f>
        <v/>
      </c>
      <c r="Q110" s="24">
        <f>IF(N110="","",IF(N110="Revisar","Conferir dados",IF(N110="Em atraso","Cobrança vencida",IF(N110="Recebido parcial",IF(F110&lt;'Premissas'!$B$2,"Parcial e vencida","Recebimento parcial"),IF(N110="A vencer","Vence em breve","")))))</f>
        <v/>
      </c>
      <c r="R110" s="20" t="n"/>
    </row>
    <row r="111" ht="23" customHeight="1">
      <c r="A111" s="18" t="n"/>
      <c r="B111" s="18" t="n"/>
      <c r="C111" s="19" t="n"/>
      <c r="D111" s="20" t="n"/>
      <c r="E111" s="37" t="n"/>
      <c r="F111" s="37" t="n"/>
      <c r="G111" s="38" t="n"/>
      <c r="H111" s="38" t="n"/>
      <c r="I111" s="38" t="n"/>
      <c r="J111" s="39">
        <f>IF(A111="","",IF(OR(G111="",G111&lt;=0),"",MAX(0,G111+IF(H111="",0,H111)-IF(I111="",0,I111))))</f>
        <v/>
      </c>
      <c r="K111" s="37" t="n"/>
      <c r="L111" s="38" t="n"/>
      <c r="M111" s="39">
        <f>IF(OR(A111="",J111=""),"",J111-IF(L111="",0,L111))</f>
        <v/>
      </c>
      <c r="N111" s="24">
        <f>IF(COUNTA(A111:I111,K111:L111,R111)=0,"",IF(OR(A111="",B111="",C111="",D111="",E111="",F111="",J111="",F111&lt;E111,AND(A111&lt;&gt;"",COUNTIF($A$2:$A$201,A111)&gt;1),AND(K111="",L111&lt;&gt;""),AND(K111&lt;&gt;"",OR(L111="",L111&lt;=0,K111&lt;E111,K111&gt;'Premissas'!$B$2))),"Revisar",IF(M111&lt;0,"Revisar",IF(M111=0,IF(K111="","Revisar","Recebido"),IF(IF(L111="",0,L111)&gt;0,"Recebido parcial",IF(F111&lt;'Premissas'!$B$2,"Em atraso",IF(F111&lt;='Premissas'!$B$2+'Premissas'!$B$3,"A vencer","Em aberto")))))))</f>
        <v/>
      </c>
      <c r="O111" s="25">
        <f>IF(OR(N111="",N111="Revisar",M111="",M111&lt;=0,F111="",F111&gt;='Premissas'!$B$2),"",'Premissas'!$B$2-F111)</f>
        <v/>
      </c>
      <c r="P111" s="24">
        <f>IF(N111="","",IF(N111="Recebido","Quitado",IF(N111="Revisar","Revisar",IF(O111="","Sem atraso",IF(O111&lt;='Premissas'!$B$4,"1 a "&amp;'Premissas'!$B$4&amp;" dias",IF(O111&lt;='Premissas'!$B$5,('Premissas'!$B$4+1)&amp;" a "&amp;'Premissas'!$B$5&amp;" dias","Acima de "&amp;'Premissas'!$B$5&amp;" dias"))))))</f>
        <v/>
      </c>
      <c r="Q111" s="24">
        <f>IF(N111="","",IF(N111="Revisar","Conferir dados",IF(N111="Em atraso","Cobrança vencida",IF(N111="Recebido parcial",IF(F111&lt;'Premissas'!$B$2,"Parcial e vencida","Recebimento parcial"),IF(N111="A vencer","Vence em breve","")))))</f>
        <v/>
      </c>
      <c r="R111" s="20" t="n"/>
    </row>
    <row r="112" ht="23" customHeight="1">
      <c r="A112" s="18" t="n"/>
      <c r="B112" s="18" t="n"/>
      <c r="C112" s="19" t="n"/>
      <c r="D112" s="20" t="n"/>
      <c r="E112" s="37" t="n"/>
      <c r="F112" s="37" t="n"/>
      <c r="G112" s="38" t="n"/>
      <c r="H112" s="38" t="n"/>
      <c r="I112" s="38" t="n"/>
      <c r="J112" s="39">
        <f>IF(A112="","",IF(OR(G112="",G112&lt;=0),"",MAX(0,G112+IF(H112="",0,H112)-IF(I112="",0,I112))))</f>
        <v/>
      </c>
      <c r="K112" s="37" t="n"/>
      <c r="L112" s="38" t="n"/>
      <c r="M112" s="39">
        <f>IF(OR(A112="",J112=""),"",J112-IF(L112="",0,L112))</f>
        <v/>
      </c>
      <c r="N112" s="24">
        <f>IF(COUNTA(A112:I112,K112:L112,R112)=0,"",IF(OR(A112="",B112="",C112="",D112="",E112="",F112="",J112="",F112&lt;E112,AND(A112&lt;&gt;"",COUNTIF($A$2:$A$201,A112)&gt;1),AND(K112="",L112&lt;&gt;""),AND(K112&lt;&gt;"",OR(L112="",L112&lt;=0,K112&lt;E112,K112&gt;'Premissas'!$B$2))),"Revisar",IF(M112&lt;0,"Revisar",IF(M112=0,IF(K112="","Revisar","Recebido"),IF(IF(L112="",0,L112)&gt;0,"Recebido parcial",IF(F112&lt;'Premissas'!$B$2,"Em atraso",IF(F112&lt;='Premissas'!$B$2+'Premissas'!$B$3,"A vencer","Em aberto")))))))</f>
        <v/>
      </c>
      <c r="O112" s="25">
        <f>IF(OR(N112="",N112="Revisar",M112="",M112&lt;=0,F112="",F112&gt;='Premissas'!$B$2),"",'Premissas'!$B$2-F112)</f>
        <v/>
      </c>
      <c r="P112" s="24">
        <f>IF(N112="","",IF(N112="Recebido","Quitado",IF(N112="Revisar","Revisar",IF(O112="","Sem atraso",IF(O112&lt;='Premissas'!$B$4,"1 a "&amp;'Premissas'!$B$4&amp;" dias",IF(O112&lt;='Premissas'!$B$5,('Premissas'!$B$4+1)&amp;" a "&amp;'Premissas'!$B$5&amp;" dias","Acima de "&amp;'Premissas'!$B$5&amp;" dias"))))))</f>
        <v/>
      </c>
      <c r="Q112" s="24">
        <f>IF(N112="","",IF(N112="Revisar","Conferir dados",IF(N112="Em atraso","Cobrança vencida",IF(N112="Recebido parcial",IF(F112&lt;'Premissas'!$B$2,"Parcial e vencida","Recebimento parcial"),IF(N112="A vencer","Vence em breve","")))))</f>
        <v/>
      </c>
      <c r="R112" s="20" t="n"/>
    </row>
    <row r="113" ht="23" customHeight="1">
      <c r="A113" s="18" t="n"/>
      <c r="B113" s="18" t="n"/>
      <c r="C113" s="19" t="n"/>
      <c r="D113" s="20" t="n"/>
      <c r="E113" s="37" t="n"/>
      <c r="F113" s="37" t="n"/>
      <c r="G113" s="38" t="n"/>
      <c r="H113" s="38" t="n"/>
      <c r="I113" s="38" t="n"/>
      <c r="J113" s="39">
        <f>IF(A113="","",IF(OR(G113="",G113&lt;=0),"",MAX(0,G113+IF(H113="",0,H113)-IF(I113="",0,I113))))</f>
        <v/>
      </c>
      <c r="K113" s="37" t="n"/>
      <c r="L113" s="38" t="n"/>
      <c r="M113" s="39">
        <f>IF(OR(A113="",J113=""),"",J113-IF(L113="",0,L113))</f>
        <v/>
      </c>
      <c r="N113" s="24">
        <f>IF(COUNTA(A113:I113,K113:L113,R113)=0,"",IF(OR(A113="",B113="",C113="",D113="",E113="",F113="",J113="",F113&lt;E113,AND(A113&lt;&gt;"",COUNTIF($A$2:$A$201,A113)&gt;1),AND(K113="",L113&lt;&gt;""),AND(K113&lt;&gt;"",OR(L113="",L113&lt;=0,K113&lt;E113,K113&gt;'Premissas'!$B$2))),"Revisar",IF(M113&lt;0,"Revisar",IF(M113=0,IF(K113="","Revisar","Recebido"),IF(IF(L113="",0,L113)&gt;0,"Recebido parcial",IF(F113&lt;'Premissas'!$B$2,"Em atraso",IF(F113&lt;='Premissas'!$B$2+'Premissas'!$B$3,"A vencer","Em aberto")))))))</f>
        <v/>
      </c>
      <c r="O113" s="25">
        <f>IF(OR(N113="",N113="Revisar",M113="",M113&lt;=0,F113="",F113&gt;='Premissas'!$B$2),"",'Premissas'!$B$2-F113)</f>
        <v/>
      </c>
      <c r="P113" s="24">
        <f>IF(N113="","",IF(N113="Recebido","Quitado",IF(N113="Revisar","Revisar",IF(O113="","Sem atraso",IF(O113&lt;='Premissas'!$B$4,"1 a "&amp;'Premissas'!$B$4&amp;" dias",IF(O113&lt;='Premissas'!$B$5,('Premissas'!$B$4+1)&amp;" a "&amp;'Premissas'!$B$5&amp;" dias","Acima de "&amp;'Premissas'!$B$5&amp;" dias"))))))</f>
        <v/>
      </c>
      <c r="Q113" s="24">
        <f>IF(N113="","",IF(N113="Revisar","Conferir dados",IF(N113="Em atraso","Cobrança vencida",IF(N113="Recebido parcial",IF(F113&lt;'Premissas'!$B$2,"Parcial e vencida","Recebimento parcial"),IF(N113="A vencer","Vence em breve","")))))</f>
        <v/>
      </c>
      <c r="R113" s="20" t="n"/>
    </row>
    <row r="114" ht="23" customHeight="1">
      <c r="A114" s="18" t="n"/>
      <c r="B114" s="18" t="n"/>
      <c r="C114" s="19" t="n"/>
      <c r="D114" s="20" t="n"/>
      <c r="E114" s="37" t="n"/>
      <c r="F114" s="37" t="n"/>
      <c r="G114" s="38" t="n"/>
      <c r="H114" s="38" t="n"/>
      <c r="I114" s="38" t="n"/>
      <c r="J114" s="39">
        <f>IF(A114="","",IF(OR(G114="",G114&lt;=0),"",MAX(0,G114+IF(H114="",0,H114)-IF(I114="",0,I114))))</f>
        <v/>
      </c>
      <c r="K114" s="37" t="n"/>
      <c r="L114" s="38" t="n"/>
      <c r="M114" s="39">
        <f>IF(OR(A114="",J114=""),"",J114-IF(L114="",0,L114))</f>
        <v/>
      </c>
      <c r="N114" s="24">
        <f>IF(COUNTA(A114:I114,K114:L114,R114)=0,"",IF(OR(A114="",B114="",C114="",D114="",E114="",F114="",J114="",F114&lt;E114,AND(A114&lt;&gt;"",COUNTIF($A$2:$A$201,A114)&gt;1),AND(K114="",L114&lt;&gt;""),AND(K114&lt;&gt;"",OR(L114="",L114&lt;=0,K114&lt;E114,K114&gt;'Premissas'!$B$2))),"Revisar",IF(M114&lt;0,"Revisar",IF(M114=0,IF(K114="","Revisar","Recebido"),IF(IF(L114="",0,L114)&gt;0,"Recebido parcial",IF(F114&lt;'Premissas'!$B$2,"Em atraso",IF(F114&lt;='Premissas'!$B$2+'Premissas'!$B$3,"A vencer","Em aberto")))))))</f>
        <v/>
      </c>
      <c r="O114" s="25">
        <f>IF(OR(N114="",N114="Revisar",M114="",M114&lt;=0,F114="",F114&gt;='Premissas'!$B$2),"",'Premissas'!$B$2-F114)</f>
        <v/>
      </c>
      <c r="P114" s="24">
        <f>IF(N114="","",IF(N114="Recebido","Quitado",IF(N114="Revisar","Revisar",IF(O114="","Sem atraso",IF(O114&lt;='Premissas'!$B$4,"1 a "&amp;'Premissas'!$B$4&amp;" dias",IF(O114&lt;='Premissas'!$B$5,('Premissas'!$B$4+1)&amp;" a "&amp;'Premissas'!$B$5&amp;" dias","Acima de "&amp;'Premissas'!$B$5&amp;" dias"))))))</f>
        <v/>
      </c>
      <c r="Q114" s="24">
        <f>IF(N114="","",IF(N114="Revisar","Conferir dados",IF(N114="Em atraso","Cobrança vencida",IF(N114="Recebido parcial",IF(F114&lt;'Premissas'!$B$2,"Parcial e vencida","Recebimento parcial"),IF(N114="A vencer","Vence em breve","")))))</f>
        <v/>
      </c>
      <c r="R114" s="20" t="n"/>
    </row>
    <row r="115" ht="23" customHeight="1">
      <c r="A115" s="18" t="n"/>
      <c r="B115" s="18" t="n"/>
      <c r="C115" s="19" t="n"/>
      <c r="D115" s="20" t="n"/>
      <c r="E115" s="37" t="n"/>
      <c r="F115" s="37" t="n"/>
      <c r="G115" s="38" t="n"/>
      <c r="H115" s="38" t="n"/>
      <c r="I115" s="38" t="n"/>
      <c r="J115" s="39">
        <f>IF(A115="","",IF(OR(G115="",G115&lt;=0),"",MAX(0,G115+IF(H115="",0,H115)-IF(I115="",0,I115))))</f>
        <v/>
      </c>
      <c r="K115" s="37" t="n"/>
      <c r="L115" s="38" t="n"/>
      <c r="M115" s="39">
        <f>IF(OR(A115="",J115=""),"",J115-IF(L115="",0,L115))</f>
        <v/>
      </c>
      <c r="N115" s="24">
        <f>IF(COUNTA(A115:I115,K115:L115,R115)=0,"",IF(OR(A115="",B115="",C115="",D115="",E115="",F115="",J115="",F115&lt;E115,AND(A115&lt;&gt;"",COUNTIF($A$2:$A$201,A115)&gt;1),AND(K115="",L115&lt;&gt;""),AND(K115&lt;&gt;"",OR(L115="",L115&lt;=0,K115&lt;E115,K115&gt;'Premissas'!$B$2))),"Revisar",IF(M115&lt;0,"Revisar",IF(M115=0,IF(K115="","Revisar","Recebido"),IF(IF(L115="",0,L115)&gt;0,"Recebido parcial",IF(F115&lt;'Premissas'!$B$2,"Em atraso",IF(F115&lt;='Premissas'!$B$2+'Premissas'!$B$3,"A vencer","Em aberto")))))))</f>
        <v/>
      </c>
      <c r="O115" s="25">
        <f>IF(OR(N115="",N115="Revisar",M115="",M115&lt;=0,F115="",F115&gt;='Premissas'!$B$2),"",'Premissas'!$B$2-F115)</f>
        <v/>
      </c>
      <c r="P115" s="24">
        <f>IF(N115="","",IF(N115="Recebido","Quitado",IF(N115="Revisar","Revisar",IF(O115="","Sem atraso",IF(O115&lt;='Premissas'!$B$4,"1 a "&amp;'Premissas'!$B$4&amp;" dias",IF(O115&lt;='Premissas'!$B$5,('Premissas'!$B$4+1)&amp;" a "&amp;'Premissas'!$B$5&amp;" dias","Acima de "&amp;'Premissas'!$B$5&amp;" dias"))))))</f>
        <v/>
      </c>
      <c r="Q115" s="24">
        <f>IF(N115="","",IF(N115="Revisar","Conferir dados",IF(N115="Em atraso","Cobrança vencida",IF(N115="Recebido parcial",IF(F115&lt;'Premissas'!$B$2,"Parcial e vencida","Recebimento parcial"),IF(N115="A vencer","Vence em breve","")))))</f>
        <v/>
      </c>
      <c r="R115" s="20" t="n"/>
    </row>
    <row r="116" ht="23" customHeight="1">
      <c r="A116" s="18" t="n"/>
      <c r="B116" s="18" t="n"/>
      <c r="C116" s="19" t="n"/>
      <c r="D116" s="20" t="n"/>
      <c r="E116" s="37" t="n"/>
      <c r="F116" s="37" t="n"/>
      <c r="G116" s="38" t="n"/>
      <c r="H116" s="38" t="n"/>
      <c r="I116" s="38" t="n"/>
      <c r="J116" s="39">
        <f>IF(A116="","",IF(OR(G116="",G116&lt;=0),"",MAX(0,G116+IF(H116="",0,H116)-IF(I116="",0,I116))))</f>
        <v/>
      </c>
      <c r="K116" s="37" t="n"/>
      <c r="L116" s="38" t="n"/>
      <c r="M116" s="39">
        <f>IF(OR(A116="",J116=""),"",J116-IF(L116="",0,L116))</f>
        <v/>
      </c>
      <c r="N116" s="24">
        <f>IF(COUNTA(A116:I116,K116:L116,R116)=0,"",IF(OR(A116="",B116="",C116="",D116="",E116="",F116="",J116="",F116&lt;E116,AND(A116&lt;&gt;"",COUNTIF($A$2:$A$201,A116)&gt;1),AND(K116="",L116&lt;&gt;""),AND(K116&lt;&gt;"",OR(L116="",L116&lt;=0,K116&lt;E116,K116&gt;'Premissas'!$B$2))),"Revisar",IF(M116&lt;0,"Revisar",IF(M116=0,IF(K116="","Revisar","Recebido"),IF(IF(L116="",0,L116)&gt;0,"Recebido parcial",IF(F116&lt;'Premissas'!$B$2,"Em atraso",IF(F116&lt;='Premissas'!$B$2+'Premissas'!$B$3,"A vencer","Em aberto")))))))</f>
        <v/>
      </c>
      <c r="O116" s="25">
        <f>IF(OR(N116="",N116="Revisar",M116="",M116&lt;=0,F116="",F116&gt;='Premissas'!$B$2),"",'Premissas'!$B$2-F116)</f>
        <v/>
      </c>
      <c r="P116" s="24">
        <f>IF(N116="","",IF(N116="Recebido","Quitado",IF(N116="Revisar","Revisar",IF(O116="","Sem atraso",IF(O116&lt;='Premissas'!$B$4,"1 a "&amp;'Premissas'!$B$4&amp;" dias",IF(O116&lt;='Premissas'!$B$5,('Premissas'!$B$4+1)&amp;" a "&amp;'Premissas'!$B$5&amp;" dias","Acima de "&amp;'Premissas'!$B$5&amp;" dias"))))))</f>
        <v/>
      </c>
      <c r="Q116" s="24">
        <f>IF(N116="","",IF(N116="Revisar","Conferir dados",IF(N116="Em atraso","Cobrança vencida",IF(N116="Recebido parcial",IF(F116&lt;'Premissas'!$B$2,"Parcial e vencida","Recebimento parcial"),IF(N116="A vencer","Vence em breve","")))))</f>
        <v/>
      </c>
      <c r="R116" s="20" t="n"/>
    </row>
    <row r="117" ht="23" customHeight="1">
      <c r="A117" s="18" t="n"/>
      <c r="B117" s="18" t="n"/>
      <c r="C117" s="19" t="n"/>
      <c r="D117" s="20" t="n"/>
      <c r="E117" s="37" t="n"/>
      <c r="F117" s="37" t="n"/>
      <c r="G117" s="38" t="n"/>
      <c r="H117" s="38" t="n"/>
      <c r="I117" s="38" t="n"/>
      <c r="J117" s="39">
        <f>IF(A117="","",IF(OR(G117="",G117&lt;=0),"",MAX(0,G117+IF(H117="",0,H117)-IF(I117="",0,I117))))</f>
        <v/>
      </c>
      <c r="K117" s="37" t="n"/>
      <c r="L117" s="38" t="n"/>
      <c r="M117" s="39">
        <f>IF(OR(A117="",J117=""),"",J117-IF(L117="",0,L117))</f>
        <v/>
      </c>
      <c r="N117" s="24">
        <f>IF(COUNTA(A117:I117,K117:L117,R117)=0,"",IF(OR(A117="",B117="",C117="",D117="",E117="",F117="",J117="",F117&lt;E117,AND(A117&lt;&gt;"",COUNTIF($A$2:$A$201,A117)&gt;1),AND(K117="",L117&lt;&gt;""),AND(K117&lt;&gt;"",OR(L117="",L117&lt;=0,K117&lt;E117,K117&gt;'Premissas'!$B$2))),"Revisar",IF(M117&lt;0,"Revisar",IF(M117=0,IF(K117="","Revisar","Recebido"),IF(IF(L117="",0,L117)&gt;0,"Recebido parcial",IF(F117&lt;'Premissas'!$B$2,"Em atraso",IF(F117&lt;='Premissas'!$B$2+'Premissas'!$B$3,"A vencer","Em aberto")))))))</f>
        <v/>
      </c>
      <c r="O117" s="25">
        <f>IF(OR(N117="",N117="Revisar",M117="",M117&lt;=0,F117="",F117&gt;='Premissas'!$B$2),"",'Premissas'!$B$2-F117)</f>
        <v/>
      </c>
      <c r="P117" s="24">
        <f>IF(N117="","",IF(N117="Recebido","Quitado",IF(N117="Revisar","Revisar",IF(O117="","Sem atraso",IF(O117&lt;='Premissas'!$B$4,"1 a "&amp;'Premissas'!$B$4&amp;" dias",IF(O117&lt;='Premissas'!$B$5,('Premissas'!$B$4+1)&amp;" a "&amp;'Premissas'!$B$5&amp;" dias","Acima de "&amp;'Premissas'!$B$5&amp;" dias"))))))</f>
        <v/>
      </c>
      <c r="Q117" s="24">
        <f>IF(N117="","",IF(N117="Revisar","Conferir dados",IF(N117="Em atraso","Cobrança vencida",IF(N117="Recebido parcial",IF(F117&lt;'Premissas'!$B$2,"Parcial e vencida","Recebimento parcial"),IF(N117="A vencer","Vence em breve","")))))</f>
        <v/>
      </c>
      <c r="R117" s="20" t="n"/>
    </row>
    <row r="118" ht="23" customHeight="1">
      <c r="A118" s="18" t="n"/>
      <c r="B118" s="18" t="n"/>
      <c r="C118" s="19" t="n"/>
      <c r="D118" s="20" t="n"/>
      <c r="E118" s="37" t="n"/>
      <c r="F118" s="37" t="n"/>
      <c r="G118" s="38" t="n"/>
      <c r="H118" s="38" t="n"/>
      <c r="I118" s="38" t="n"/>
      <c r="J118" s="39">
        <f>IF(A118="","",IF(OR(G118="",G118&lt;=0),"",MAX(0,G118+IF(H118="",0,H118)-IF(I118="",0,I118))))</f>
        <v/>
      </c>
      <c r="K118" s="37" t="n"/>
      <c r="L118" s="38" t="n"/>
      <c r="M118" s="39">
        <f>IF(OR(A118="",J118=""),"",J118-IF(L118="",0,L118))</f>
        <v/>
      </c>
      <c r="N118" s="24">
        <f>IF(COUNTA(A118:I118,K118:L118,R118)=0,"",IF(OR(A118="",B118="",C118="",D118="",E118="",F118="",J118="",F118&lt;E118,AND(A118&lt;&gt;"",COUNTIF($A$2:$A$201,A118)&gt;1),AND(K118="",L118&lt;&gt;""),AND(K118&lt;&gt;"",OR(L118="",L118&lt;=0,K118&lt;E118,K118&gt;'Premissas'!$B$2))),"Revisar",IF(M118&lt;0,"Revisar",IF(M118=0,IF(K118="","Revisar","Recebido"),IF(IF(L118="",0,L118)&gt;0,"Recebido parcial",IF(F118&lt;'Premissas'!$B$2,"Em atraso",IF(F118&lt;='Premissas'!$B$2+'Premissas'!$B$3,"A vencer","Em aberto")))))))</f>
        <v/>
      </c>
      <c r="O118" s="25">
        <f>IF(OR(N118="",N118="Revisar",M118="",M118&lt;=0,F118="",F118&gt;='Premissas'!$B$2),"",'Premissas'!$B$2-F118)</f>
        <v/>
      </c>
      <c r="P118" s="24">
        <f>IF(N118="","",IF(N118="Recebido","Quitado",IF(N118="Revisar","Revisar",IF(O118="","Sem atraso",IF(O118&lt;='Premissas'!$B$4,"1 a "&amp;'Premissas'!$B$4&amp;" dias",IF(O118&lt;='Premissas'!$B$5,('Premissas'!$B$4+1)&amp;" a "&amp;'Premissas'!$B$5&amp;" dias","Acima de "&amp;'Premissas'!$B$5&amp;" dias"))))))</f>
        <v/>
      </c>
      <c r="Q118" s="24">
        <f>IF(N118="","",IF(N118="Revisar","Conferir dados",IF(N118="Em atraso","Cobrança vencida",IF(N118="Recebido parcial",IF(F118&lt;'Premissas'!$B$2,"Parcial e vencida","Recebimento parcial"),IF(N118="A vencer","Vence em breve","")))))</f>
        <v/>
      </c>
      <c r="R118" s="20" t="n"/>
    </row>
    <row r="119" ht="23" customHeight="1">
      <c r="A119" s="18" t="n"/>
      <c r="B119" s="18" t="n"/>
      <c r="C119" s="19" t="n"/>
      <c r="D119" s="20" t="n"/>
      <c r="E119" s="37" t="n"/>
      <c r="F119" s="37" t="n"/>
      <c r="G119" s="38" t="n"/>
      <c r="H119" s="38" t="n"/>
      <c r="I119" s="38" t="n"/>
      <c r="J119" s="39">
        <f>IF(A119="","",IF(OR(G119="",G119&lt;=0),"",MAX(0,G119+IF(H119="",0,H119)-IF(I119="",0,I119))))</f>
        <v/>
      </c>
      <c r="K119" s="37" t="n"/>
      <c r="L119" s="38" t="n"/>
      <c r="M119" s="39">
        <f>IF(OR(A119="",J119=""),"",J119-IF(L119="",0,L119))</f>
        <v/>
      </c>
      <c r="N119" s="24">
        <f>IF(COUNTA(A119:I119,K119:L119,R119)=0,"",IF(OR(A119="",B119="",C119="",D119="",E119="",F119="",J119="",F119&lt;E119,AND(A119&lt;&gt;"",COUNTIF($A$2:$A$201,A119)&gt;1),AND(K119="",L119&lt;&gt;""),AND(K119&lt;&gt;"",OR(L119="",L119&lt;=0,K119&lt;E119,K119&gt;'Premissas'!$B$2))),"Revisar",IF(M119&lt;0,"Revisar",IF(M119=0,IF(K119="","Revisar","Recebido"),IF(IF(L119="",0,L119)&gt;0,"Recebido parcial",IF(F119&lt;'Premissas'!$B$2,"Em atraso",IF(F119&lt;='Premissas'!$B$2+'Premissas'!$B$3,"A vencer","Em aberto")))))))</f>
        <v/>
      </c>
      <c r="O119" s="25">
        <f>IF(OR(N119="",N119="Revisar",M119="",M119&lt;=0,F119="",F119&gt;='Premissas'!$B$2),"",'Premissas'!$B$2-F119)</f>
        <v/>
      </c>
      <c r="P119" s="24">
        <f>IF(N119="","",IF(N119="Recebido","Quitado",IF(N119="Revisar","Revisar",IF(O119="","Sem atraso",IF(O119&lt;='Premissas'!$B$4,"1 a "&amp;'Premissas'!$B$4&amp;" dias",IF(O119&lt;='Premissas'!$B$5,('Premissas'!$B$4+1)&amp;" a "&amp;'Premissas'!$B$5&amp;" dias","Acima de "&amp;'Premissas'!$B$5&amp;" dias"))))))</f>
        <v/>
      </c>
      <c r="Q119" s="24">
        <f>IF(N119="","",IF(N119="Revisar","Conferir dados",IF(N119="Em atraso","Cobrança vencida",IF(N119="Recebido parcial",IF(F119&lt;'Premissas'!$B$2,"Parcial e vencida","Recebimento parcial"),IF(N119="A vencer","Vence em breve","")))))</f>
        <v/>
      </c>
      <c r="R119" s="20" t="n"/>
    </row>
    <row r="120" ht="23" customHeight="1">
      <c r="A120" s="18" t="n"/>
      <c r="B120" s="18" t="n"/>
      <c r="C120" s="19" t="n"/>
      <c r="D120" s="20" t="n"/>
      <c r="E120" s="37" t="n"/>
      <c r="F120" s="37" t="n"/>
      <c r="G120" s="38" t="n"/>
      <c r="H120" s="38" t="n"/>
      <c r="I120" s="38" t="n"/>
      <c r="J120" s="39">
        <f>IF(A120="","",IF(OR(G120="",G120&lt;=0),"",MAX(0,G120+IF(H120="",0,H120)-IF(I120="",0,I120))))</f>
        <v/>
      </c>
      <c r="K120" s="37" t="n"/>
      <c r="L120" s="38" t="n"/>
      <c r="M120" s="39">
        <f>IF(OR(A120="",J120=""),"",J120-IF(L120="",0,L120))</f>
        <v/>
      </c>
      <c r="N120" s="24">
        <f>IF(COUNTA(A120:I120,K120:L120,R120)=0,"",IF(OR(A120="",B120="",C120="",D120="",E120="",F120="",J120="",F120&lt;E120,AND(A120&lt;&gt;"",COUNTIF($A$2:$A$201,A120)&gt;1),AND(K120="",L120&lt;&gt;""),AND(K120&lt;&gt;"",OR(L120="",L120&lt;=0,K120&lt;E120,K120&gt;'Premissas'!$B$2))),"Revisar",IF(M120&lt;0,"Revisar",IF(M120=0,IF(K120="","Revisar","Recebido"),IF(IF(L120="",0,L120)&gt;0,"Recebido parcial",IF(F120&lt;'Premissas'!$B$2,"Em atraso",IF(F120&lt;='Premissas'!$B$2+'Premissas'!$B$3,"A vencer","Em aberto")))))))</f>
        <v/>
      </c>
      <c r="O120" s="25">
        <f>IF(OR(N120="",N120="Revisar",M120="",M120&lt;=0,F120="",F120&gt;='Premissas'!$B$2),"",'Premissas'!$B$2-F120)</f>
        <v/>
      </c>
      <c r="P120" s="24">
        <f>IF(N120="","",IF(N120="Recebido","Quitado",IF(N120="Revisar","Revisar",IF(O120="","Sem atraso",IF(O120&lt;='Premissas'!$B$4,"1 a "&amp;'Premissas'!$B$4&amp;" dias",IF(O120&lt;='Premissas'!$B$5,('Premissas'!$B$4+1)&amp;" a "&amp;'Premissas'!$B$5&amp;" dias","Acima de "&amp;'Premissas'!$B$5&amp;" dias"))))))</f>
        <v/>
      </c>
      <c r="Q120" s="24">
        <f>IF(N120="","",IF(N120="Revisar","Conferir dados",IF(N120="Em atraso","Cobrança vencida",IF(N120="Recebido parcial",IF(F120&lt;'Premissas'!$B$2,"Parcial e vencida","Recebimento parcial"),IF(N120="A vencer","Vence em breve","")))))</f>
        <v/>
      </c>
      <c r="R120" s="20" t="n"/>
    </row>
    <row r="121" ht="23" customHeight="1">
      <c r="A121" s="18" t="n"/>
      <c r="B121" s="18" t="n"/>
      <c r="C121" s="19" t="n"/>
      <c r="D121" s="20" t="n"/>
      <c r="E121" s="37" t="n"/>
      <c r="F121" s="37" t="n"/>
      <c r="G121" s="38" t="n"/>
      <c r="H121" s="38" t="n"/>
      <c r="I121" s="38" t="n"/>
      <c r="J121" s="39">
        <f>IF(A121="","",IF(OR(G121="",G121&lt;=0),"",MAX(0,G121+IF(H121="",0,H121)-IF(I121="",0,I121))))</f>
        <v/>
      </c>
      <c r="K121" s="37" t="n"/>
      <c r="L121" s="38" t="n"/>
      <c r="M121" s="39">
        <f>IF(OR(A121="",J121=""),"",J121-IF(L121="",0,L121))</f>
        <v/>
      </c>
      <c r="N121" s="24">
        <f>IF(COUNTA(A121:I121,K121:L121,R121)=0,"",IF(OR(A121="",B121="",C121="",D121="",E121="",F121="",J121="",F121&lt;E121,AND(A121&lt;&gt;"",COUNTIF($A$2:$A$201,A121)&gt;1),AND(K121="",L121&lt;&gt;""),AND(K121&lt;&gt;"",OR(L121="",L121&lt;=0,K121&lt;E121,K121&gt;'Premissas'!$B$2))),"Revisar",IF(M121&lt;0,"Revisar",IF(M121=0,IF(K121="","Revisar","Recebido"),IF(IF(L121="",0,L121)&gt;0,"Recebido parcial",IF(F121&lt;'Premissas'!$B$2,"Em atraso",IF(F121&lt;='Premissas'!$B$2+'Premissas'!$B$3,"A vencer","Em aberto")))))))</f>
        <v/>
      </c>
      <c r="O121" s="25">
        <f>IF(OR(N121="",N121="Revisar",M121="",M121&lt;=0,F121="",F121&gt;='Premissas'!$B$2),"",'Premissas'!$B$2-F121)</f>
        <v/>
      </c>
      <c r="P121" s="24">
        <f>IF(N121="","",IF(N121="Recebido","Quitado",IF(N121="Revisar","Revisar",IF(O121="","Sem atraso",IF(O121&lt;='Premissas'!$B$4,"1 a "&amp;'Premissas'!$B$4&amp;" dias",IF(O121&lt;='Premissas'!$B$5,('Premissas'!$B$4+1)&amp;" a "&amp;'Premissas'!$B$5&amp;" dias","Acima de "&amp;'Premissas'!$B$5&amp;" dias"))))))</f>
        <v/>
      </c>
      <c r="Q121" s="24">
        <f>IF(N121="","",IF(N121="Revisar","Conferir dados",IF(N121="Em atraso","Cobrança vencida",IF(N121="Recebido parcial",IF(F121&lt;'Premissas'!$B$2,"Parcial e vencida","Recebimento parcial"),IF(N121="A vencer","Vence em breve","")))))</f>
        <v/>
      </c>
      <c r="R121" s="20" t="n"/>
    </row>
    <row r="122" ht="23" customHeight="1">
      <c r="A122" s="18" t="n"/>
      <c r="B122" s="18" t="n"/>
      <c r="C122" s="19" t="n"/>
      <c r="D122" s="20" t="n"/>
      <c r="E122" s="37" t="n"/>
      <c r="F122" s="37" t="n"/>
      <c r="G122" s="38" t="n"/>
      <c r="H122" s="38" t="n"/>
      <c r="I122" s="38" t="n"/>
      <c r="J122" s="39">
        <f>IF(A122="","",IF(OR(G122="",G122&lt;=0),"",MAX(0,G122+IF(H122="",0,H122)-IF(I122="",0,I122))))</f>
        <v/>
      </c>
      <c r="K122" s="37" t="n"/>
      <c r="L122" s="38" t="n"/>
      <c r="M122" s="39">
        <f>IF(OR(A122="",J122=""),"",J122-IF(L122="",0,L122))</f>
        <v/>
      </c>
      <c r="N122" s="24">
        <f>IF(COUNTA(A122:I122,K122:L122,R122)=0,"",IF(OR(A122="",B122="",C122="",D122="",E122="",F122="",J122="",F122&lt;E122,AND(A122&lt;&gt;"",COUNTIF($A$2:$A$201,A122)&gt;1),AND(K122="",L122&lt;&gt;""),AND(K122&lt;&gt;"",OR(L122="",L122&lt;=0,K122&lt;E122,K122&gt;'Premissas'!$B$2))),"Revisar",IF(M122&lt;0,"Revisar",IF(M122=0,IF(K122="","Revisar","Recebido"),IF(IF(L122="",0,L122)&gt;0,"Recebido parcial",IF(F122&lt;'Premissas'!$B$2,"Em atraso",IF(F122&lt;='Premissas'!$B$2+'Premissas'!$B$3,"A vencer","Em aberto")))))))</f>
        <v/>
      </c>
      <c r="O122" s="25">
        <f>IF(OR(N122="",N122="Revisar",M122="",M122&lt;=0,F122="",F122&gt;='Premissas'!$B$2),"",'Premissas'!$B$2-F122)</f>
        <v/>
      </c>
      <c r="P122" s="24">
        <f>IF(N122="","",IF(N122="Recebido","Quitado",IF(N122="Revisar","Revisar",IF(O122="","Sem atraso",IF(O122&lt;='Premissas'!$B$4,"1 a "&amp;'Premissas'!$B$4&amp;" dias",IF(O122&lt;='Premissas'!$B$5,('Premissas'!$B$4+1)&amp;" a "&amp;'Premissas'!$B$5&amp;" dias","Acima de "&amp;'Premissas'!$B$5&amp;" dias"))))))</f>
        <v/>
      </c>
      <c r="Q122" s="24">
        <f>IF(N122="","",IF(N122="Revisar","Conferir dados",IF(N122="Em atraso","Cobrança vencida",IF(N122="Recebido parcial",IF(F122&lt;'Premissas'!$B$2,"Parcial e vencida","Recebimento parcial"),IF(N122="A vencer","Vence em breve","")))))</f>
        <v/>
      </c>
      <c r="R122" s="20" t="n"/>
    </row>
    <row r="123" ht="23" customHeight="1">
      <c r="A123" s="18" t="n"/>
      <c r="B123" s="18" t="n"/>
      <c r="C123" s="19" t="n"/>
      <c r="D123" s="20" t="n"/>
      <c r="E123" s="37" t="n"/>
      <c r="F123" s="37" t="n"/>
      <c r="G123" s="38" t="n"/>
      <c r="H123" s="38" t="n"/>
      <c r="I123" s="38" t="n"/>
      <c r="J123" s="39">
        <f>IF(A123="","",IF(OR(G123="",G123&lt;=0),"",MAX(0,G123+IF(H123="",0,H123)-IF(I123="",0,I123))))</f>
        <v/>
      </c>
      <c r="K123" s="37" t="n"/>
      <c r="L123" s="38" t="n"/>
      <c r="M123" s="39">
        <f>IF(OR(A123="",J123=""),"",J123-IF(L123="",0,L123))</f>
        <v/>
      </c>
      <c r="N123" s="24">
        <f>IF(COUNTA(A123:I123,K123:L123,R123)=0,"",IF(OR(A123="",B123="",C123="",D123="",E123="",F123="",J123="",F123&lt;E123,AND(A123&lt;&gt;"",COUNTIF($A$2:$A$201,A123)&gt;1),AND(K123="",L123&lt;&gt;""),AND(K123&lt;&gt;"",OR(L123="",L123&lt;=0,K123&lt;E123,K123&gt;'Premissas'!$B$2))),"Revisar",IF(M123&lt;0,"Revisar",IF(M123=0,IF(K123="","Revisar","Recebido"),IF(IF(L123="",0,L123)&gt;0,"Recebido parcial",IF(F123&lt;'Premissas'!$B$2,"Em atraso",IF(F123&lt;='Premissas'!$B$2+'Premissas'!$B$3,"A vencer","Em aberto")))))))</f>
        <v/>
      </c>
      <c r="O123" s="25">
        <f>IF(OR(N123="",N123="Revisar",M123="",M123&lt;=0,F123="",F123&gt;='Premissas'!$B$2),"",'Premissas'!$B$2-F123)</f>
        <v/>
      </c>
      <c r="P123" s="24">
        <f>IF(N123="","",IF(N123="Recebido","Quitado",IF(N123="Revisar","Revisar",IF(O123="","Sem atraso",IF(O123&lt;='Premissas'!$B$4,"1 a "&amp;'Premissas'!$B$4&amp;" dias",IF(O123&lt;='Premissas'!$B$5,('Premissas'!$B$4+1)&amp;" a "&amp;'Premissas'!$B$5&amp;" dias","Acima de "&amp;'Premissas'!$B$5&amp;" dias"))))))</f>
        <v/>
      </c>
      <c r="Q123" s="24">
        <f>IF(N123="","",IF(N123="Revisar","Conferir dados",IF(N123="Em atraso","Cobrança vencida",IF(N123="Recebido parcial",IF(F123&lt;'Premissas'!$B$2,"Parcial e vencida","Recebimento parcial"),IF(N123="A vencer","Vence em breve","")))))</f>
        <v/>
      </c>
      <c r="R123" s="20" t="n"/>
    </row>
    <row r="124" ht="23" customHeight="1">
      <c r="A124" s="18" t="n"/>
      <c r="B124" s="18" t="n"/>
      <c r="C124" s="19" t="n"/>
      <c r="D124" s="20" t="n"/>
      <c r="E124" s="37" t="n"/>
      <c r="F124" s="37" t="n"/>
      <c r="G124" s="38" t="n"/>
      <c r="H124" s="38" t="n"/>
      <c r="I124" s="38" t="n"/>
      <c r="J124" s="39">
        <f>IF(A124="","",IF(OR(G124="",G124&lt;=0),"",MAX(0,G124+IF(H124="",0,H124)-IF(I124="",0,I124))))</f>
        <v/>
      </c>
      <c r="K124" s="37" t="n"/>
      <c r="L124" s="38" t="n"/>
      <c r="M124" s="39">
        <f>IF(OR(A124="",J124=""),"",J124-IF(L124="",0,L124))</f>
        <v/>
      </c>
      <c r="N124" s="24">
        <f>IF(COUNTA(A124:I124,K124:L124,R124)=0,"",IF(OR(A124="",B124="",C124="",D124="",E124="",F124="",J124="",F124&lt;E124,AND(A124&lt;&gt;"",COUNTIF($A$2:$A$201,A124)&gt;1),AND(K124="",L124&lt;&gt;""),AND(K124&lt;&gt;"",OR(L124="",L124&lt;=0,K124&lt;E124,K124&gt;'Premissas'!$B$2))),"Revisar",IF(M124&lt;0,"Revisar",IF(M124=0,IF(K124="","Revisar","Recebido"),IF(IF(L124="",0,L124)&gt;0,"Recebido parcial",IF(F124&lt;'Premissas'!$B$2,"Em atraso",IF(F124&lt;='Premissas'!$B$2+'Premissas'!$B$3,"A vencer","Em aberto")))))))</f>
        <v/>
      </c>
      <c r="O124" s="25">
        <f>IF(OR(N124="",N124="Revisar",M124="",M124&lt;=0,F124="",F124&gt;='Premissas'!$B$2),"",'Premissas'!$B$2-F124)</f>
        <v/>
      </c>
      <c r="P124" s="24">
        <f>IF(N124="","",IF(N124="Recebido","Quitado",IF(N124="Revisar","Revisar",IF(O124="","Sem atraso",IF(O124&lt;='Premissas'!$B$4,"1 a "&amp;'Premissas'!$B$4&amp;" dias",IF(O124&lt;='Premissas'!$B$5,('Premissas'!$B$4+1)&amp;" a "&amp;'Premissas'!$B$5&amp;" dias","Acima de "&amp;'Premissas'!$B$5&amp;" dias"))))))</f>
        <v/>
      </c>
      <c r="Q124" s="24">
        <f>IF(N124="","",IF(N124="Revisar","Conferir dados",IF(N124="Em atraso","Cobrança vencida",IF(N124="Recebido parcial",IF(F124&lt;'Premissas'!$B$2,"Parcial e vencida","Recebimento parcial"),IF(N124="A vencer","Vence em breve","")))))</f>
        <v/>
      </c>
      <c r="R124" s="20" t="n"/>
    </row>
    <row r="125" ht="23" customHeight="1">
      <c r="A125" s="18" t="n"/>
      <c r="B125" s="18" t="n"/>
      <c r="C125" s="19" t="n"/>
      <c r="D125" s="20" t="n"/>
      <c r="E125" s="37" t="n"/>
      <c r="F125" s="37" t="n"/>
      <c r="G125" s="38" t="n"/>
      <c r="H125" s="38" t="n"/>
      <c r="I125" s="38" t="n"/>
      <c r="J125" s="39">
        <f>IF(A125="","",IF(OR(G125="",G125&lt;=0),"",MAX(0,G125+IF(H125="",0,H125)-IF(I125="",0,I125))))</f>
        <v/>
      </c>
      <c r="K125" s="37" t="n"/>
      <c r="L125" s="38" t="n"/>
      <c r="M125" s="39">
        <f>IF(OR(A125="",J125=""),"",J125-IF(L125="",0,L125))</f>
        <v/>
      </c>
      <c r="N125" s="24">
        <f>IF(COUNTA(A125:I125,K125:L125,R125)=0,"",IF(OR(A125="",B125="",C125="",D125="",E125="",F125="",J125="",F125&lt;E125,AND(A125&lt;&gt;"",COUNTIF($A$2:$A$201,A125)&gt;1),AND(K125="",L125&lt;&gt;""),AND(K125&lt;&gt;"",OR(L125="",L125&lt;=0,K125&lt;E125,K125&gt;'Premissas'!$B$2))),"Revisar",IF(M125&lt;0,"Revisar",IF(M125=0,IF(K125="","Revisar","Recebido"),IF(IF(L125="",0,L125)&gt;0,"Recebido parcial",IF(F125&lt;'Premissas'!$B$2,"Em atraso",IF(F125&lt;='Premissas'!$B$2+'Premissas'!$B$3,"A vencer","Em aberto")))))))</f>
        <v/>
      </c>
      <c r="O125" s="25">
        <f>IF(OR(N125="",N125="Revisar",M125="",M125&lt;=0,F125="",F125&gt;='Premissas'!$B$2),"",'Premissas'!$B$2-F125)</f>
        <v/>
      </c>
      <c r="P125" s="24">
        <f>IF(N125="","",IF(N125="Recebido","Quitado",IF(N125="Revisar","Revisar",IF(O125="","Sem atraso",IF(O125&lt;='Premissas'!$B$4,"1 a "&amp;'Premissas'!$B$4&amp;" dias",IF(O125&lt;='Premissas'!$B$5,('Premissas'!$B$4+1)&amp;" a "&amp;'Premissas'!$B$5&amp;" dias","Acima de "&amp;'Premissas'!$B$5&amp;" dias"))))))</f>
        <v/>
      </c>
      <c r="Q125" s="24">
        <f>IF(N125="","",IF(N125="Revisar","Conferir dados",IF(N125="Em atraso","Cobrança vencida",IF(N125="Recebido parcial",IF(F125&lt;'Premissas'!$B$2,"Parcial e vencida","Recebimento parcial"),IF(N125="A vencer","Vence em breve","")))))</f>
        <v/>
      </c>
      <c r="R125" s="20" t="n"/>
    </row>
    <row r="126" ht="23" customHeight="1">
      <c r="A126" s="18" t="n"/>
      <c r="B126" s="18" t="n"/>
      <c r="C126" s="19" t="n"/>
      <c r="D126" s="20" t="n"/>
      <c r="E126" s="37" t="n"/>
      <c r="F126" s="37" t="n"/>
      <c r="G126" s="38" t="n"/>
      <c r="H126" s="38" t="n"/>
      <c r="I126" s="38" t="n"/>
      <c r="J126" s="39">
        <f>IF(A126="","",IF(OR(G126="",G126&lt;=0),"",MAX(0,G126+IF(H126="",0,H126)-IF(I126="",0,I126))))</f>
        <v/>
      </c>
      <c r="K126" s="37" t="n"/>
      <c r="L126" s="38" t="n"/>
      <c r="M126" s="39">
        <f>IF(OR(A126="",J126=""),"",J126-IF(L126="",0,L126))</f>
        <v/>
      </c>
      <c r="N126" s="24">
        <f>IF(COUNTA(A126:I126,K126:L126,R126)=0,"",IF(OR(A126="",B126="",C126="",D126="",E126="",F126="",J126="",F126&lt;E126,AND(A126&lt;&gt;"",COUNTIF($A$2:$A$201,A126)&gt;1),AND(K126="",L126&lt;&gt;""),AND(K126&lt;&gt;"",OR(L126="",L126&lt;=0,K126&lt;E126,K126&gt;'Premissas'!$B$2))),"Revisar",IF(M126&lt;0,"Revisar",IF(M126=0,IF(K126="","Revisar","Recebido"),IF(IF(L126="",0,L126)&gt;0,"Recebido parcial",IF(F126&lt;'Premissas'!$B$2,"Em atraso",IF(F126&lt;='Premissas'!$B$2+'Premissas'!$B$3,"A vencer","Em aberto")))))))</f>
        <v/>
      </c>
      <c r="O126" s="25">
        <f>IF(OR(N126="",N126="Revisar",M126="",M126&lt;=0,F126="",F126&gt;='Premissas'!$B$2),"",'Premissas'!$B$2-F126)</f>
        <v/>
      </c>
      <c r="P126" s="24">
        <f>IF(N126="","",IF(N126="Recebido","Quitado",IF(N126="Revisar","Revisar",IF(O126="","Sem atraso",IF(O126&lt;='Premissas'!$B$4,"1 a "&amp;'Premissas'!$B$4&amp;" dias",IF(O126&lt;='Premissas'!$B$5,('Premissas'!$B$4+1)&amp;" a "&amp;'Premissas'!$B$5&amp;" dias","Acima de "&amp;'Premissas'!$B$5&amp;" dias"))))))</f>
        <v/>
      </c>
      <c r="Q126" s="24">
        <f>IF(N126="","",IF(N126="Revisar","Conferir dados",IF(N126="Em atraso","Cobrança vencida",IF(N126="Recebido parcial",IF(F126&lt;'Premissas'!$B$2,"Parcial e vencida","Recebimento parcial"),IF(N126="A vencer","Vence em breve","")))))</f>
        <v/>
      </c>
      <c r="R126" s="20" t="n"/>
    </row>
    <row r="127" ht="23" customHeight="1">
      <c r="A127" s="18" t="n"/>
      <c r="B127" s="18" t="n"/>
      <c r="C127" s="19" t="n"/>
      <c r="D127" s="20" t="n"/>
      <c r="E127" s="37" t="n"/>
      <c r="F127" s="37" t="n"/>
      <c r="G127" s="38" t="n"/>
      <c r="H127" s="38" t="n"/>
      <c r="I127" s="38" t="n"/>
      <c r="J127" s="39">
        <f>IF(A127="","",IF(OR(G127="",G127&lt;=0),"",MAX(0,G127+IF(H127="",0,H127)-IF(I127="",0,I127))))</f>
        <v/>
      </c>
      <c r="K127" s="37" t="n"/>
      <c r="L127" s="38" t="n"/>
      <c r="M127" s="39">
        <f>IF(OR(A127="",J127=""),"",J127-IF(L127="",0,L127))</f>
        <v/>
      </c>
      <c r="N127" s="24">
        <f>IF(COUNTA(A127:I127,K127:L127,R127)=0,"",IF(OR(A127="",B127="",C127="",D127="",E127="",F127="",J127="",F127&lt;E127,AND(A127&lt;&gt;"",COUNTIF($A$2:$A$201,A127)&gt;1),AND(K127="",L127&lt;&gt;""),AND(K127&lt;&gt;"",OR(L127="",L127&lt;=0,K127&lt;E127,K127&gt;'Premissas'!$B$2))),"Revisar",IF(M127&lt;0,"Revisar",IF(M127=0,IF(K127="","Revisar","Recebido"),IF(IF(L127="",0,L127)&gt;0,"Recebido parcial",IF(F127&lt;'Premissas'!$B$2,"Em atraso",IF(F127&lt;='Premissas'!$B$2+'Premissas'!$B$3,"A vencer","Em aberto")))))))</f>
        <v/>
      </c>
      <c r="O127" s="25">
        <f>IF(OR(N127="",N127="Revisar",M127="",M127&lt;=0,F127="",F127&gt;='Premissas'!$B$2),"",'Premissas'!$B$2-F127)</f>
        <v/>
      </c>
      <c r="P127" s="24">
        <f>IF(N127="","",IF(N127="Recebido","Quitado",IF(N127="Revisar","Revisar",IF(O127="","Sem atraso",IF(O127&lt;='Premissas'!$B$4,"1 a "&amp;'Premissas'!$B$4&amp;" dias",IF(O127&lt;='Premissas'!$B$5,('Premissas'!$B$4+1)&amp;" a "&amp;'Premissas'!$B$5&amp;" dias","Acima de "&amp;'Premissas'!$B$5&amp;" dias"))))))</f>
        <v/>
      </c>
      <c r="Q127" s="24">
        <f>IF(N127="","",IF(N127="Revisar","Conferir dados",IF(N127="Em atraso","Cobrança vencida",IF(N127="Recebido parcial",IF(F127&lt;'Premissas'!$B$2,"Parcial e vencida","Recebimento parcial"),IF(N127="A vencer","Vence em breve","")))))</f>
        <v/>
      </c>
      <c r="R127" s="20" t="n"/>
    </row>
    <row r="128" ht="23" customHeight="1">
      <c r="A128" s="18" t="n"/>
      <c r="B128" s="18" t="n"/>
      <c r="C128" s="19" t="n"/>
      <c r="D128" s="20" t="n"/>
      <c r="E128" s="37" t="n"/>
      <c r="F128" s="37" t="n"/>
      <c r="G128" s="38" t="n"/>
      <c r="H128" s="38" t="n"/>
      <c r="I128" s="38" t="n"/>
      <c r="J128" s="39">
        <f>IF(A128="","",IF(OR(G128="",G128&lt;=0),"",MAX(0,G128+IF(H128="",0,H128)-IF(I128="",0,I128))))</f>
        <v/>
      </c>
      <c r="K128" s="37" t="n"/>
      <c r="L128" s="38" t="n"/>
      <c r="M128" s="39">
        <f>IF(OR(A128="",J128=""),"",J128-IF(L128="",0,L128))</f>
        <v/>
      </c>
      <c r="N128" s="24">
        <f>IF(COUNTA(A128:I128,K128:L128,R128)=0,"",IF(OR(A128="",B128="",C128="",D128="",E128="",F128="",J128="",F128&lt;E128,AND(A128&lt;&gt;"",COUNTIF($A$2:$A$201,A128)&gt;1),AND(K128="",L128&lt;&gt;""),AND(K128&lt;&gt;"",OR(L128="",L128&lt;=0,K128&lt;E128,K128&gt;'Premissas'!$B$2))),"Revisar",IF(M128&lt;0,"Revisar",IF(M128=0,IF(K128="","Revisar","Recebido"),IF(IF(L128="",0,L128)&gt;0,"Recebido parcial",IF(F128&lt;'Premissas'!$B$2,"Em atraso",IF(F128&lt;='Premissas'!$B$2+'Premissas'!$B$3,"A vencer","Em aberto")))))))</f>
        <v/>
      </c>
      <c r="O128" s="25">
        <f>IF(OR(N128="",N128="Revisar",M128="",M128&lt;=0,F128="",F128&gt;='Premissas'!$B$2),"",'Premissas'!$B$2-F128)</f>
        <v/>
      </c>
      <c r="P128" s="24">
        <f>IF(N128="","",IF(N128="Recebido","Quitado",IF(N128="Revisar","Revisar",IF(O128="","Sem atraso",IF(O128&lt;='Premissas'!$B$4,"1 a "&amp;'Premissas'!$B$4&amp;" dias",IF(O128&lt;='Premissas'!$B$5,('Premissas'!$B$4+1)&amp;" a "&amp;'Premissas'!$B$5&amp;" dias","Acima de "&amp;'Premissas'!$B$5&amp;" dias"))))))</f>
        <v/>
      </c>
      <c r="Q128" s="24">
        <f>IF(N128="","",IF(N128="Revisar","Conferir dados",IF(N128="Em atraso","Cobrança vencida",IF(N128="Recebido parcial",IF(F128&lt;'Premissas'!$B$2,"Parcial e vencida","Recebimento parcial"),IF(N128="A vencer","Vence em breve","")))))</f>
        <v/>
      </c>
      <c r="R128" s="20" t="n"/>
    </row>
    <row r="129" ht="23" customHeight="1">
      <c r="A129" s="18" t="n"/>
      <c r="B129" s="18" t="n"/>
      <c r="C129" s="19" t="n"/>
      <c r="D129" s="20" t="n"/>
      <c r="E129" s="37" t="n"/>
      <c r="F129" s="37" t="n"/>
      <c r="G129" s="38" t="n"/>
      <c r="H129" s="38" t="n"/>
      <c r="I129" s="38" t="n"/>
      <c r="J129" s="39">
        <f>IF(A129="","",IF(OR(G129="",G129&lt;=0),"",MAX(0,G129+IF(H129="",0,H129)-IF(I129="",0,I129))))</f>
        <v/>
      </c>
      <c r="K129" s="37" t="n"/>
      <c r="L129" s="38" t="n"/>
      <c r="M129" s="39">
        <f>IF(OR(A129="",J129=""),"",J129-IF(L129="",0,L129))</f>
        <v/>
      </c>
      <c r="N129" s="24">
        <f>IF(COUNTA(A129:I129,K129:L129,R129)=0,"",IF(OR(A129="",B129="",C129="",D129="",E129="",F129="",J129="",F129&lt;E129,AND(A129&lt;&gt;"",COUNTIF($A$2:$A$201,A129)&gt;1),AND(K129="",L129&lt;&gt;""),AND(K129&lt;&gt;"",OR(L129="",L129&lt;=0,K129&lt;E129,K129&gt;'Premissas'!$B$2))),"Revisar",IF(M129&lt;0,"Revisar",IF(M129=0,IF(K129="","Revisar","Recebido"),IF(IF(L129="",0,L129)&gt;0,"Recebido parcial",IF(F129&lt;'Premissas'!$B$2,"Em atraso",IF(F129&lt;='Premissas'!$B$2+'Premissas'!$B$3,"A vencer","Em aberto")))))))</f>
        <v/>
      </c>
      <c r="O129" s="25">
        <f>IF(OR(N129="",N129="Revisar",M129="",M129&lt;=0,F129="",F129&gt;='Premissas'!$B$2),"",'Premissas'!$B$2-F129)</f>
        <v/>
      </c>
      <c r="P129" s="24">
        <f>IF(N129="","",IF(N129="Recebido","Quitado",IF(N129="Revisar","Revisar",IF(O129="","Sem atraso",IF(O129&lt;='Premissas'!$B$4,"1 a "&amp;'Premissas'!$B$4&amp;" dias",IF(O129&lt;='Premissas'!$B$5,('Premissas'!$B$4+1)&amp;" a "&amp;'Premissas'!$B$5&amp;" dias","Acima de "&amp;'Premissas'!$B$5&amp;" dias"))))))</f>
        <v/>
      </c>
      <c r="Q129" s="24">
        <f>IF(N129="","",IF(N129="Revisar","Conferir dados",IF(N129="Em atraso","Cobrança vencida",IF(N129="Recebido parcial",IF(F129&lt;'Premissas'!$B$2,"Parcial e vencida","Recebimento parcial"),IF(N129="A vencer","Vence em breve","")))))</f>
        <v/>
      </c>
      <c r="R129" s="20" t="n"/>
    </row>
    <row r="130" ht="23" customHeight="1">
      <c r="A130" s="18" t="n"/>
      <c r="B130" s="18" t="n"/>
      <c r="C130" s="19" t="n"/>
      <c r="D130" s="20" t="n"/>
      <c r="E130" s="37" t="n"/>
      <c r="F130" s="37" t="n"/>
      <c r="G130" s="38" t="n"/>
      <c r="H130" s="38" t="n"/>
      <c r="I130" s="38" t="n"/>
      <c r="J130" s="39">
        <f>IF(A130="","",IF(OR(G130="",G130&lt;=0),"",MAX(0,G130+IF(H130="",0,H130)-IF(I130="",0,I130))))</f>
        <v/>
      </c>
      <c r="K130" s="37" t="n"/>
      <c r="L130" s="38" t="n"/>
      <c r="M130" s="39">
        <f>IF(OR(A130="",J130=""),"",J130-IF(L130="",0,L130))</f>
        <v/>
      </c>
      <c r="N130" s="24">
        <f>IF(COUNTA(A130:I130,K130:L130,R130)=0,"",IF(OR(A130="",B130="",C130="",D130="",E130="",F130="",J130="",F130&lt;E130,AND(A130&lt;&gt;"",COUNTIF($A$2:$A$201,A130)&gt;1),AND(K130="",L130&lt;&gt;""),AND(K130&lt;&gt;"",OR(L130="",L130&lt;=0,K130&lt;E130,K130&gt;'Premissas'!$B$2))),"Revisar",IF(M130&lt;0,"Revisar",IF(M130=0,IF(K130="","Revisar","Recebido"),IF(IF(L130="",0,L130)&gt;0,"Recebido parcial",IF(F130&lt;'Premissas'!$B$2,"Em atraso",IF(F130&lt;='Premissas'!$B$2+'Premissas'!$B$3,"A vencer","Em aberto")))))))</f>
        <v/>
      </c>
      <c r="O130" s="25">
        <f>IF(OR(N130="",N130="Revisar",M130="",M130&lt;=0,F130="",F130&gt;='Premissas'!$B$2),"",'Premissas'!$B$2-F130)</f>
        <v/>
      </c>
      <c r="P130" s="24">
        <f>IF(N130="","",IF(N130="Recebido","Quitado",IF(N130="Revisar","Revisar",IF(O130="","Sem atraso",IF(O130&lt;='Premissas'!$B$4,"1 a "&amp;'Premissas'!$B$4&amp;" dias",IF(O130&lt;='Premissas'!$B$5,('Premissas'!$B$4+1)&amp;" a "&amp;'Premissas'!$B$5&amp;" dias","Acima de "&amp;'Premissas'!$B$5&amp;" dias"))))))</f>
        <v/>
      </c>
      <c r="Q130" s="24">
        <f>IF(N130="","",IF(N130="Revisar","Conferir dados",IF(N130="Em atraso","Cobrança vencida",IF(N130="Recebido parcial",IF(F130&lt;'Premissas'!$B$2,"Parcial e vencida","Recebimento parcial"),IF(N130="A vencer","Vence em breve","")))))</f>
        <v/>
      </c>
      <c r="R130" s="20" t="n"/>
    </row>
    <row r="131" ht="23" customHeight="1">
      <c r="A131" s="18" t="n"/>
      <c r="B131" s="18" t="n"/>
      <c r="C131" s="19" t="n"/>
      <c r="D131" s="20" t="n"/>
      <c r="E131" s="37" t="n"/>
      <c r="F131" s="37" t="n"/>
      <c r="G131" s="38" t="n"/>
      <c r="H131" s="38" t="n"/>
      <c r="I131" s="38" t="n"/>
      <c r="J131" s="39">
        <f>IF(A131="","",IF(OR(G131="",G131&lt;=0),"",MAX(0,G131+IF(H131="",0,H131)-IF(I131="",0,I131))))</f>
        <v/>
      </c>
      <c r="K131" s="37" t="n"/>
      <c r="L131" s="38" t="n"/>
      <c r="M131" s="39">
        <f>IF(OR(A131="",J131=""),"",J131-IF(L131="",0,L131))</f>
        <v/>
      </c>
      <c r="N131" s="24">
        <f>IF(COUNTA(A131:I131,K131:L131,R131)=0,"",IF(OR(A131="",B131="",C131="",D131="",E131="",F131="",J131="",F131&lt;E131,AND(A131&lt;&gt;"",COUNTIF($A$2:$A$201,A131)&gt;1),AND(K131="",L131&lt;&gt;""),AND(K131&lt;&gt;"",OR(L131="",L131&lt;=0,K131&lt;E131,K131&gt;'Premissas'!$B$2))),"Revisar",IF(M131&lt;0,"Revisar",IF(M131=0,IF(K131="","Revisar","Recebido"),IF(IF(L131="",0,L131)&gt;0,"Recebido parcial",IF(F131&lt;'Premissas'!$B$2,"Em atraso",IF(F131&lt;='Premissas'!$B$2+'Premissas'!$B$3,"A vencer","Em aberto")))))))</f>
        <v/>
      </c>
      <c r="O131" s="25">
        <f>IF(OR(N131="",N131="Revisar",M131="",M131&lt;=0,F131="",F131&gt;='Premissas'!$B$2),"",'Premissas'!$B$2-F131)</f>
        <v/>
      </c>
      <c r="P131" s="24">
        <f>IF(N131="","",IF(N131="Recebido","Quitado",IF(N131="Revisar","Revisar",IF(O131="","Sem atraso",IF(O131&lt;='Premissas'!$B$4,"1 a "&amp;'Premissas'!$B$4&amp;" dias",IF(O131&lt;='Premissas'!$B$5,('Premissas'!$B$4+1)&amp;" a "&amp;'Premissas'!$B$5&amp;" dias","Acima de "&amp;'Premissas'!$B$5&amp;" dias"))))))</f>
        <v/>
      </c>
      <c r="Q131" s="24">
        <f>IF(N131="","",IF(N131="Revisar","Conferir dados",IF(N131="Em atraso","Cobrança vencida",IF(N131="Recebido parcial",IF(F131&lt;'Premissas'!$B$2,"Parcial e vencida","Recebimento parcial"),IF(N131="A vencer","Vence em breve","")))))</f>
        <v/>
      </c>
      <c r="R131" s="20" t="n"/>
    </row>
    <row r="132" ht="23" customHeight="1">
      <c r="A132" s="18" t="n"/>
      <c r="B132" s="18" t="n"/>
      <c r="C132" s="19" t="n"/>
      <c r="D132" s="20" t="n"/>
      <c r="E132" s="37" t="n"/>
      <c r="F132" s="37" t="n"/>
      <c r="G132" s="38" t="n"/>
      <c r="H132" s="38" t="n"/>
      <c r="I132" s="38" t="n"/>
      <c r="J132" s="39">
        <f>IF(A132="","",IF(OR(G132="",G132&lt;=0),"",MAX(0,G132+IF(H132="",0,H132)-IF(I132="",0,I132))))</f>
        <v/>
      </c>
      <c r="K132" s="37" t="n"/>
      <c r="L132" s="38" t="n"/>
      <c r="M132" s="39">
        <f>IF(OR(A132="",J132=""),"",J132-IF(L132="",0,L132))</f>
        <v/>
      </c>
      <c r="N132" s="24">
        <f>IF(COUNTA(A132:I132,K132:L132,R132)=0,"",IF(OR(A132="",B132="",C132="",D132="",E132="",F132="",J132="",F132&lt;E132,AND(A132&lt;&gt;"",COUNTIF($A$2:$A$201,A132)&gt;1),AND(K132="",L132&lt;&gt;""),AND(K132&lt;&gt;"",OR(L132="",L132&lt;=0,K132&lt;E132,K132&gt;'Premissas'!$B$2))),"Revisar",IF(M132&lt;0,"Revisar",IF(M132=0,IF(K132="","Revisar","Recebido"),IF(IF(L132="",0,L132)&gt;0,"Recebido parcial",IF(F132&lt;'Premissas'!$B$2,"Em atraso",IF(F132&lt;='Premissas'!$B$2+'Premissas'!$B$3,"A vencer","Em aberto")))))))</f>
        <v/>
      </c>
      <c r="O132" s="25">
        <f>IF(OR(N132="",N132="Revisar",M132="",M132&lt;=0,F132="",F132&gt;='Premissas'!$B$2),"",'Premissas'!$B$2-F132)</f>
        <v/>
      </c>
      <c r="P132" s="24">
        <f>IF(N132="","",IF(N132="Recebido","Quitado",IF(N132="Revisar","Revisar",IF(O132="","Sem atraso",IF(O132&lt;='Premissas'!$B$4,"1 a "&amp;'Premissas'!$B$4&amp;" dias",IF(O132&lt;='Premissas'!$B$5,('Premissas'!$B$4+1)&amp;" a "&amp;'Premissas'!$B$5&amp;" dias","Acima de "&amp;'Premissas'!$B$5&amp;" dias"))))))</f>
        <v/>
      </c>
      <c r="Q132" s="24">
        <f>IF(N132="","",IF(N132="Revisar","Conferir dados",IF(N132="Em atraso","Cobrança vencida",IF(N132="Recebido parcial",IF(F132&lt;'Premissas'!$B$2,"Parcial e vencida","Recebimento parcial"),IF(N132="A vencer","Vence em breve","")))))</f>
        <v/>
      </c>
      <c r="R132" s="20" t="n"/>
    </row>
    <row r="133" ht="23" customHeight="1">
      <c r="A133" s="18" t="n"/>
      <c r="B133" s="18" t="n"/>
      <c r="C133" s="19" t="n"/>
      <c r="D133" s="20" t="n"/>
      <c r="E133" s="37" t="n"/>
      <c r="F133" s="37" t="n"/>
      <c r="G133" s="38" t="n"/>
      <c r="H133" s="38" t="n"/>
      <c r="I133" s="38" t="n"/>
      <c r="J133" s="39">
        <f>IF(A133="","",IF(OR(G133="",G133&lt;=0),"",MAX(0,G133+IF(H133="",0,H133)-IF(I133="",0,I133))))</f>
        <v/>
      </c>
      <c r="K133" s="37" t="n"/>
      <c r="L133" s="38" t="n"/>
      <c r="M133" s="39">
        <f>IF(OR(A133="",J133=""),"",J133-IF(L133="",0,L133))</f>
        <v/>
      </c>
      <c r="N133" s="24">
        <f>IF(COUNTA(A133:I133,K133:L133,R133)=0,"",IF(OR(A133="",B133="",C133="",D133="",E133="",F133="",J133="",F133&lt;E133,AND(A133&lt;&gt;"",COUNTIF($A$2:$A$201,A133)&gt;1),AND(K133="",L133&lt;&gt;""),AND(K133&lt;&gt;"",OR(L133="",L133&lt;=0,K133&lt;E133,K133&gt;'Premissas'!$B$2))),"Revisar",IF(M133&lt;0,"Revisar",IF(M133=0,IF(K133="","Revisar","Recebido"),IF(IF(L133="",0,L133)&gt;0,"Recebido parcial",IF(F133&lt;'Premissas'!$B$2,"Em atraso",IF(F133&lt;='Premissas'!$B$2+'Premissas'!$B$3,"A vencer","Em aberto")))))))</f>
        <v/>
      </c>
      <c r="O133" s="25">
        <f>IF(OR(N133="",N133="Revisar",M133="",M133&lt;=0,F133="",F133&gt;='Premissas'!$B$2),"",'Premissas'!$B$2-F133)</f>
        <v/>
      </c>
      <c r="P133" s="24">
        <f>IF(N133="","",IF(N133="Recebido","Quitado",IF(N133="Revisar","Revisar",IF(O133="","Sem atraso",IF(O133&lt;='Premissas'!$B$4,"1 a "&amp;'Premissas'!$B$4&amp;" dias",IF(O133&lt;='Premissas'!$B$5,('Premissas'!$B$4+1)&amp;" a "&amp;'Premissas'!$B$5&amp;" dias","Acima de "&amp;'Premissas'!$B$5&amp;" dias"))))))</f>
        <v/>
      </c>
      <c r="Q133" s="24">
        <f>IF(N133="","",IF(N133="Revisar","Conferir dados",IF(N133="Em atraso","Cobrança vencida",IF(N133="Recebido parcial",IF(F133&lt;'Premissas'!$B$2,"Parcial e vencida","Recebimento parcial"),IF(N133="A vencer","Vence em breve","")))))</f>
        <v/>
      </c>
      <c r="R133" s="20" t="n"/>
    </row>
    <row r="134" ht="23" customHeight="1">
      <c r="A134" s="18" t="n"/>
      <c r="B134" s="18" t="n"/>
      <c r="C134" s="19" t="n"/>
      <c r="D134" s="20" t="n"/>
      <c r="E134" s="37" t="n"/>
      <c r="F134" s="37" t="n"/>
      <c r="G134" s="38" t="n"/>
      <c r="H134" s="38" t="n"/>
      <c r="I134" s="38" t="n"/>
      <c r="J134" s="39">
        <f>IF(A134="","",IF(OR(G134="",G134&lt;=0),"",MAX(0,G134+IF(H134="",0,H134)-IF(I134="",0,I134))))</f>
        <v/>
      </c>
      <c r="K134" s="37" t="n"/>
      <c r="L134" s="38" t="n"/>
      <c r="M134" s="39">
        <f>IF(OR(A134="",J134=""),"",J134-IF(L134="",0,L134))</f>
        <v/>
      </c>
      <c r="N134" s="24">
        <f>IF(COUNTA(A134:I134,K134:L134,R134)=0,"",IF(OR(A134="",B134="",C134="",D134="",E134="",F134="",J134="",F134&lt;E134,AND(A134&lt;&gt;"",COUNTIF($A$2:$A$201,A134)&gt;1),AND(K134="",L134&lt;&gt;""),AND(K134&lt;&gt;"",OR(L134="",L134&lt;=0,K134&lt;E134,K134&gt;'Premissas'!$B$2))),"Revisar",IF(M134&lt;0,"Revisar",IF(M134=0,IF(K134="","Revisar","Recebido"),IF(IF(L134="",0,L134)&gt;0,"Recebido parcial",IF(F134&lt;'Premissas'!$B$2,"Em atraso",IF(F134&lt;='Premissas'!$B$2+'Premissas'!$B$3,"A vencer","Em aberto")))))))</f>
        <v/>
      </c>
      <c r="O134" s="25">
        <f>IF(OR(N134="",N134="Revisar",M134="",M134&lt;=0,F134="",F134&gt;='Premissas'!$B$2),"",'Premissas'!$B$2-F134)</f>
        <v/>
      </c>
      <c r="P134" s="24">
        <f>IF(N134="","",IF(N134="Recebido","Quitado",IF(N134="Revisar","Revisar",IF(O134="","Sem atraso",IF(O134&lt;='Premissas'!$B$4,"1 a "&amp;'Premissas'!$B$4&amp;" dias",IF(O134&lt;='Premissas'!$B$5,('Premissas'!$B$4+1)&amp;" a "&amp;'Premissas'!$B$5&amp;" dias","Acima de "&amp;'Premissas'!$B$5&amp;" dias"))))))</f>
        <v/>
      </c>
      <c r="Q134" s="24">
        <f>IF(N134="","",IF(N134="Revisar","Conferir dados",IF(N134="Em atraso","Cobrança vencida",IF(N134="Recebido parcial",IF(F134&lt;'Premissas'!$B$2,"Parcial e vencida","Recebimento parcial"),IF(N134="A vencer","Vence em breve","")))))</f>
        <v/>
      </c>
      <c r="R134" s="20" t="n"/>
    </row>
    <row r="135" ht="23" customHeight="1">
      <c r="A135" s="18" t="n"/>
      <c r="B135" s="18" t="n"/>
      <c r="C135" s="19" t="n"/>
      <c r="D135" s="20" t="n"/>
      <c r="E135" s="37" t="n"/>
      <c r="F135" s="37" t="n"/>
      <c r="G135" s="38" t="n"/>
      <c r="H135" s="38" t="n"/>
      <c r="I135" s="38" t="n"/>
      <c r="J135" s="39">
        <f>IF(A135="","",IF(OR(G135="",G135&lt;=0),"",MAX(0,G135+IF(H135="",0,H135)-IF(I135="",0,I135))))</f>
        <v/>
      </c>
      <c r="K135" s="37" t="n"/>
      <c r="L135" s="38" t="n"/>
      <c r="M135" s="39">
        <f>IF(OR(A135="",J135=""),"",J135-IF(L135="",0,L135))</f>
        <v/>
      </c>
      <c r="N135" s="24">
        <f>IF(COUNTA(A135:I135,K135:L135,R135)=0,"",IF(OR(A135="",B135="",C135="",D135="",E135="",F135="",J135="",F135&lt;E135,AND(A135&lt;&gt;"",COUNTIF($A$2:$A$201,A135)&gt;1),AND(K135="",L135&lt;&gt;""),AND(K135&lt;&gt;"",OR(L135="",L135&lt;=0,K135&lt;E135,K135&gt;'Premissas'!$B$2))),"Revisar",IF(M135&lt;0,"Revisar",IF(M135=0,IF(K135="","Revisar","Recebido"),IF(IF(L135="",0,L135)&gt;0,"Recebido parcial",IF(F135&lt;'Premissas'!$B$2,"Em atraso",IF(F135&lt;='Premissas'!$B$2+'Premissas'!$B$3,"A vencer","Em aberto")))))))</f>
        <v/>
      </c>
      <c r="O135" s="25">
        <f>IF(OR(N135="",N135="Revisar",M135="",M135&lt;=0,F135="",F135&gt;='Premissas'!$B$2),"",'Premissas'!$B$2-F135)</f>
        <v/>
      </c>
      <c r="P135" s="24">
        <f>IF(N135="","",IF(N135="Recebido","Quitado",IF(N135="Revisar","Revisar",IF(O135="","Sem atraso",IF(O135&lt;='Premissas'!$B$4,"1 a "&amp;'Premissas'!$B$4&amp;" dias",IF(O135&lt;='Premissas'!$B$5,('Premissas'!$B$4+1)&amp;" a "&amp;'Premissas'!$B$5&amp;" dias","Acima de "&amp;'Premissas'!$B$5&amp;" dias"))))))</f>
        <v/>
      </c>
      <c r="Q135" s="24">
        <f>IF(N135="","",IF(N135="Revisar","Conferir dados",IF(N135="Em atraso","Cobrança vencida",IF(N135="Recebido parcial",IF(F135&lt;'Premissas'!$B$2,"Parcial e vencida","Recebimento parcial"),IF(N135="A vencer","Vence em breve","")))))</f>
        <v/>
      </c>
      <c r="R135" s="20" t="n"/>
    </row>
    <row r="136" ht="23" customHeight="1">
      <c r="A136" s="18" t="n"/>
      <c r="B136" s="18" t="n"/>
      <c r="C136" s="19" t="n"/>
      <c r="D136" s="20" t="n"/>
      <c r="E136" s="37" t="n"/>
      <c r="F136" s="37" t="n"/>
      <c r="G136" s="38" t="n"/>
      <c r="H136" s="38" t="n"/>
      <c r="I136" s="38" t="n"/>
      <c r="J136" s="39">
        <f>IF(A136="","",IF(OR(G136="",G136&lt;=0),"",MAX(0,G136+IF(H136="",0,H136)-IF(I136="",0,I136))))</f>
        <v/>
      </c>
      <c r="K136" s="37" t="n"/>
      <c r="L136" s="38" t="n"/>
      <c r="M136" s="39">
        <f>IF(OR(A136="",J136=""),"",J136-IF(L136="",0,L136))</f>
        <v/>
      </c>
      <c r="N136" s="24">
        <f>IF(COUNTA(A136:I136,K136:L136,R136)=0,"",IF(OR(A136="",B136="",C136="",D136="",E136="",F136="",J136="",F136&lt;E136,AND(A136&lt;&gt;"",COUNTIF($A$2:$A$201,A136)&gt;1),AND(K136="",L136&lt;&gt;""),AND(K136&lt;&gt;"",OR(L136="",L136&lt;=0,K136&lt;E136,K136&gt;'Premissas'!$B$2))),"Revisar",IF(M136&lt;0,"Revisar",IF(M136=0,IF(K136="","Revisar","Recebido"),IF(IF(L136="",0,L136)&gt;0,"Recebido parcial",IF(F136&lt;'Premissas'!$B$2,"Em atraso",IF(F136&lt;='Premissas'!$B$2+'Premissas'!$B$3,"A vencer","Em aberto")))))))</f>
        <v/>
      </c>
      <c r="O136" s="25">
        <f>IF(OR(N136="",N136="Revisar",M136="",M136&lt;=0,F136="",F136&gt;='Premissas'!$B$2),"",'Premissas'!$B$2-F136)</f>
        <v/>
      </c>
      <c r="P136" s="24">
        <f>IF(N136="","",IF(N136="Recebido","Quitado",IF(N136="Revisar","Revisar",IF(O136="","Sem atraso",IF(O136&lt;='Premissas'!$B$4,"1 a "&amp;'Premissas'!$B$4&amp;" dias",IF(O136&lt;='Premissas'!$B$5,('Premissas'!$B$4+1)&amp;" a "&amp;'Premissas'!$B$5&amp;" dias","Acima de "&amp;'Premissas'!$B$5&amp;" dias"))))))</f>
        <v/>
      </c>
      <c r="Q136" s="24">
        <f>IF(N136="","",IF(N136="Revisar","Conferir dados",IF(N136="Em atraso","Cobrança vencida",IF(N136="Recebido parcial",IF(F136&lt;'Premissas'!$B$2,"Parcial e vencida","Recebimento parcial"),IF(N136="A vencer","Vence em breve","")))))</f>
        <v/>
      </c>
      <c r="R136" s="20" t="n"/>
    </row>
    <row r="137" ht="23" customHeight="1">
      <c r="A137" s="18" t="n"/>
      <c r="B137" s="18" t="n"/>
      <c r="C137" s="19" t="n"/>
      <c r="D137" s="20" t="n"/>
      <c r="E137" s="37" t="n"/>
      <c r="F137" s="37" t="n"/>
      <c r="G137" s="38" t="n"/>
      <c r="H137" s="38" t="n"/>
      <c r="I137" s="38" t="n"/>
      <c r="J137" s="39">
        <f>IF(A137="","",IF(OR(G137="",G137&lt;=0),"",MAX(0,G137+IF(H137="",0,H137)-IF(I137="",0,I137))))</f>
        <v/>
      </c>
      <c r="K137" s="37" t="n"/>
      <c r="L137" s="38" t="n"/>
      <c r="M137" s="39">
        <f>IF(OR(A137="",J137=""),"",J137-IF(L137="",0,L137))</f>
        <v/>
      </c>
      <c r="N137" s="24">
        <f>IF(COUNTA(A137:I137,K137:L137,R137)=0,"",IF(OR(A137="",B137="",C137="",D137="",E137="",F137="",J137="",F137&lt;E137,AND(A137&lt;&gt;"",COUNTIF($A$2:$A$201,A137)&gt;1),AND(K137="",L137&lt;&gt;""),AND(K137&lt;&gt;"",OR(L137="",L137&lt;=0,K137&lt;E137,K137&gt;'Premissas'!$B$2))),"Revisar",IF(M137&lt;0,"Revisar",IF(M137=0,IF(K137="","Revisar","Recebido"),IF(IF(L137="",0,L137)&gt;0,"Recebido parcial",IF(F137&lt;'Premissas'!$B$2,"Em atraso",IF(F137&lt;='Premissas'!$B$2+'Premissas'!$B$3,"A vencer","Em aberto")))))))</f>
        <v/>
      </c>
      <c r="O137" s="25">
        <f>IF(OR(N137="",N137="Revisar",M137="",M137&lt;=0,F137="",F137&gt;='Premissas'!$B$2),"",'Premissas'!$B$2-F137)</f>
        <v/>
      </c>
      <c r="P137" s="24">
        <f>IF(N137="","",IF(N137="Recebido","Quitado",IF(N137="Revisar","Revisar",IF(O137="","Sem atraso",IF(O137&lt;='Premissas'!$B$4,"1 a "&amp;'Premissas'!$B$4&amp;" dias",IF(O137&lt;='Premissas'!$B$5,('Premissas'!$B$4+1)&amp;" a "&amp;'Premissas'!$B$5&amp;" dias","Acima de "&amp;'Premissas'!$B$5&amp;" dias"))))))</f>
        <v/>
      </c>
      <c r="Q137" s="24">
        <f>IF(N137="","",IF(N137="Revisar","Conferir dados",IF(N137="Em atraso","Cobrança vencida",IF(N137="Recebido parcial",IF(F137&lt;'Premissas'!$B$2,"Parcial e vencida","Recebimento parcial"),IF(N137="A vencer","Vence em breve","")))))</f>
        <v/>
      </c>
      <c r="R137" s="20" t="n"/>
    </row>
    <row r="138" ht="23" customHeight="1">
      <c r="A138" s="18" t="n"/>
      <c r="B138" s="18" t="n"/>
      <c r="C138" s="19" t="n"/>
      <c r="D138" s="20" t="n"/>
      <c r="E138" s="37" t="n"/>
      <c r="F138" s="37" t="n"/>
      <c r="G138" s="38" t="n"/>
      <c r="H138" s="38" t="n"/>
      <c r="I138" s="38" t="n"/>
      <c r="J138" s="39">
        <f>IF(A138="","",IF(OR(G138="",G138&lt;=0),"",MAX(0,G138+IF(H138="",0,H138)-IF(I138="",0,I138))))</f>
        <v/>
      </c>
      <c r="K138" s="37" t="n"/>
      <c r="L138" s="38" t="n"/>
      <c r="M138" s="39">
        <f>IF(OR(A138="",J138=""),"",J138-IF(L138="",0,L138))</f>
        <v/>
      </c>
      <c r="N138" s="24">
        <f>IF(COUNTA(A138:I138,K138:L138,R138)=0,"",IF(OR(A138="",B138="",C138="",D138="",E138="",F138="",J138="",F138&lt;E138,AND(A138&lt;&gt;"",COUNTIF($A$2:$A$201,A138)&gt;1),AND(K138="",L138&lt;&gt;""),AND(K138&lt;&gt;"",OR(L138="",L138&lt;=0,K138&lt;E138,K138&gt;'Premissas'!$B$2))),"Revisar",IF(M138&lt;0,"Revisar",IF(M138=0,IF(K138="","Revisar","Recebido"),IF(IF(L138="",0,L138)&gt;0,"Recebido parcial",IF(F138&lt;'Premissas'!$B$2,"Em atraso",IF(F138&lt;='Premissas'!$B$2+'Premissas'!$B$3,"A vencer","Em aberto")))))))</f>
        <v/>
      </c>
      <c r="O138" s="25">
        <f>IF(OR(N138="",N138="Revisar",M138="",M138&lt;=0,F138="",F138&gt;='Premissas'!$B$2),"",'Premissas'!$B$2-F138)</f>
        <v/>
      </c>
      <c r="P138" s="24">
        <f>IF(N138="","",IF(N138="Recebido","Quitado",IF(N138="Revisar","Revisar",IF(O138="","Sem atraso",IF(O138&lt;='Premissas'!$B$4,"1 a "&amp;'Premissas'!$B$4&amp;" dias",IF(O138&lt;='Premissas'!$B$5,('Premissas'!$B$4+1)&amp;" a "&amp;'Premissas'!$B$5&amp;" dias","Acima de "&amp;'Premissas'!$B$5&amp;" dias"))))))</f>
        <v/>
      </c>
      <c r="Q138" s="24">
        <f>IF(N138="","",IF(N138="Revisar","Conferir dados",IF(N138="Em atraso","Cobrança vencida",IF(N138="Recebido parcial",IF(F138&lt;'Premissas'!$B$2,"Parcial e vencida","Recebimento parcial"),IF(N138="A vencer","Vence em breve","")))))</f>
        <v/>
      </c>
      <c r="R138" s="20" t="n"/>
    </row>
    <row r="139" ht="23" customHeight="1">
      <c r="A139" s="18" t="n"/>
      <c r="B139" s="18" t="n"/>
      <c r="C139" s="19" t="n"/>
      <c r="D139" s="20" t="n"/>
      <c r="E139" s="37" t="n"/>
      <c r="F139" s="37" t="n"/>
      <c r="G139" s="38" t="n"/>
      <c r="H139" s="38" t="n"/>
      <c r="I139" s="38" t="n"/>
      <c r="J139" s="39">
        <f>IF(A139="","",IF(OR(G139="",G139&lt;=0),"",MAX(0,G139+IF(H139="",0,H139)-IF(I139="",0,I139))))</f>
        <v/>
      </c>
      <c r="K139" s="37" t="n"/>
      <c r="L139" s="38" t="n"/>
      <c r="M139" s="39">
        <f>IF(OR(A139="",J139=""),"",J139-IF(L139="",0,L139))</f>
        <v/>
      </c>
      <c r="N139" s="24">
        <f>IF(COUNTA(A139:I139,K139:L139,R139)=0,"",IF(OR(A139="",B139="",C139="",D139="",E139="",F139="",J139="",F139&lt;E139,AND(A139&lt;&gt;"",COUNTIF($A$2:$A$201,A139)&gt;1),AND(K139="",L139&lt;&gt;""),AND(K139&lt;&gt;"",OR(L139="",L139&lt;=0,K139&lt;E139,K139&gt;'Premissas'!$B$2))),"Revisar",IF(M139&lt;0,"Revisar",IF(M139=0,IF(K139="","Revisar","Recebido"),IF(IF(L139="",0,L139)&gt;0,"Recebido parcial",IF(F139&lt;'Premissas'!$B$2,"Em atraso",IF(F139&lt;='Premissas'!$B$2+'Premissas'!$B$3,"A vencer","Em aberto")))))))</f>
        <v/>
      </c>
      <c r="O139" s="25">
        <f>IF(OR(N139="",N139="Revisar",M139="",M139&lt;=0,F139="",F139&gt;='Premissas'!$B$2),"",'Premissas'!$B$2-F139)</f>
        <v/>
      </c>
      <c r="P139" s="24">
        <f>IF(N139="","",IF(N139="Recebido","Quitado",IF(N139="Revisar","Revisar",IF(O139="","Sem atraso",IF(O139&lt;='Premissas'!$B$4,"1 a "&amp;'Premissas'!$B$4&amp;" dias",IF(O139&lt;='Premissas'!$B$5,('Premissas'!$B$4+1)&amp;" a "&amp;'Premissas'!$B$5&amp;" dias","Acima de "&amp;'Premissas'!$B$5&amp;" dias"))))))</f>
        <v/>
      </c>
      <c r="Q139" s="24">
        <f>IF(N139="","",IF(N139="Revisar","Conferir dados",IF(N139="Em atraso","Cobrança vencida",IF(N139="Recebido parcial",IF(F139&lt;'Premissas'!$B$2,"Parcial e vencida","Recebimento parcial"),IF(N139="A vencer","Vence em breve","")))))</f>
        <v/>
      </c>
      <c r="R139" s="20" t="n"/>
    </row>
    <row r="140" ht="23" customHeight="1">
      <c r="A140" s="18" t="n"/>
      <c r="B140" s="18" t="n"/>
      <c r="C140" s="19" t="n"/>
      <c r="D140" s="20" t="n"/>
      <c r="E140" s="37" t="n"/>
      <c r="F140" s="37" t="n"/>
      <c r="G140" s="38" t="n"/>
      <c r="H140" s="38" t="n"/>
      <c r="I140" s="38" t="n"/>
      <c r="J140" s="39">
        <f>IF(A140="","",IF(OR(G140="",G140&lt;=0),"",MAX(0,G140+IF(H140="",0,H140)-IF(I140="",0,I140))))</f>
        <v/>
      </c>
      <c r="K140" s="37" t="n"/>
      <c r="L140" s="38" t="n"/>
      <c r="M140" s="39">
        <f>IF(OR(A140="",J140=""),"",J140-IF(L140="",0,L140))</f>
        <v/>
      </c>
      <c r="N140" s="24">
        <f>IF(COUNTA(A140:I140,K140:L140,R140)=0,"",IF(OR(A140="",B140="",C140="",D140="",E140="",F140="",J140="",F140&lt;E140,AND(A140&lt;&gt;"",COUNTIF($A$2:$A$201,A140)&gt;1),AND(K140="",L140&lt;&gt;""),AND(K140&lt;&gt;"",OR(L140="",L140&lt;=0,K140&lt;E140,K140&gt;'Premissas'!$B$2))),"Revisar",IF(M140&lt;0,"Revisar",IF(M140=0,IF(K140="","Revisar","Recebido"),IF(IF(L140="",0,L140)&gt;0,"Recebido parcial",IF(F140&lt;'Premissas'!$B$2,"Em atraso",IF(F140&lt;='Premissas'!$B$2+'Premissas'!$B$3,"A vencer","Em aberto")))))))</f>
        <v/>
      </c>
      <c r="O140" s="25">
        <f>IF(OR(N140="",N140="Revisar",M140="",M140&lt;=0,F140="",F140&gt;='Premissas'!$B$2),"",'Premissas'!$B$2-F140)</f>
        <v/>
      </c>
      <c r="P140" s="24">
        <f>IF(N140="","",IF(N140="Recebido","Quitado",IF(N140="Revisar","Revisar",IF(O140="","Sem atraso",IF(O140&lt;='Premissas'!$B$4,"1 a "&amp;'Premissas'!$B$4&amp;" dias",IF(O140&lt;='Premissas'!$B$5,('Premissas'!$B$4+1)&amp;" a "&amp;'Premissas'!$B$5&amp;" dias","Acima de "&amp;'Premissas'!$B$5&amp;" dias"))))))</f>
        <v/>
      </c>
      <c r="Q140" s="24">
        <f>IF(N140="","",IF(N140="Revisar","Conferir dados",IF(N140="Em atraso","Cobrança vencida",IF(N140="Recebido parcial",IF(F140&lt;'Premissas'!$B$2,"Parcial e vencida","Recebimento parcial"),IF(N140="A vencer","Vence em breve","")))))</f>
        <v/>
      </c>
      <c r="R140" s="20" t="n"/>
    </row>
    <row r="141" ht="23" customHeight="1">
      <c r="A141" s="18" t="n"/>
      <c r="B141" s="18" t="n"/>
      <c r="C141" s="19" t="n"/>
      <c r="D141" s="20" t="n"/>
      <c r="E141" s="37" t="n"/>
      <c r="F141" s="37" t="n"/>
      <c r="G141" s="38" t="n"/>
      <c r="H141" s="38" t="n"/>
      <c r="I141" s="38" t="n"/>
      <c r="J141" s="39">
        <f>IF(A141="","",IF(OR(G141="",G141&lt;=0),"",MAX(0,G141+IF(H141="",0,H141)-IF(I141="",0,I141))))</f>
        <v/>
      </c>
      <c r="K141" s="37" t="n"/>
      <c r="L141" s="38" t="n"/>
      <c r="M141" s="39">
        <f>IF(OR(A141="",J141=""),"",J141-IF(L141="",0,L141))</f>
        <v/>
      </c>
      <c r="N141" s="24">
        <f>IF(COUNTA(A141:I141,K141:L141,R141)=0,"",IF(OR(A141="",B141="",C141="",D141="",E141="",F141="",J141="",F141&lt;E141,AND(A141&lt;&gt;"",COUNTIF($A$2:$A$201,A141)&gt;1),AND(K141="",L141&lt;&gt;""),AND(K141&lt;&gt;"",OR(L141="",L141&lt;=0,K141&lt;E141,K141&gt;'Premissas'!$B$2))),"Revisar",IF(M141&lt;0,"Revisar",IF(M141=0,IF(K141="","Revisar","Recebido"),IF(IF(L141="",0,L141)&gt;0,"Recebido parcial",IF(F141&lt;'Premissas'!$B$2,"Em atraso",IF(F141&lt;='Premissas'!$B$2+'Premissas'!$B$3,"A vencer","Em aberto")))))))</f>
        <v/>
      </c>
      <c r="O141" s="25">
        <f>IF(OR(N141="",N141="Revisar",M141="",M141&lt;=0,F141="",F141&gt;='Premissas'!$B$2),"",'Premissas'!$B$2-F141)</f>
        <v/>
      </c>
      <c r="P141" s="24">
        <f>IF(N141="","",IF(N141="Recebido","Quitado",IF(N141="Revisar","Revisar",IF(O141="","Sem atraso",IF(O141&lt;='Premissas'!$B$4,"1 a "&amp;'Premissas'!$B$4&amp;" dias",IF(O141&lt;='Premissas'!$B$5,('Premissas'!$B$4+1)&amp;" a "&amp;'Premissas'!$B$5&amp;" dias","Acima de "&amp;'Premissas'!$B$5&amp;" dias"))))))</f>
        <v/>
      </c>
      <c r="Q141" s="24">
        <f>IF(N141="","",IF(N141="Revisar","Conferir dados",IF(N141="Em atraso","Cobrança vencida",IF(N141="Recebido parcial",IF(F141&lt;'Premissas'!$B$2,"Parcial e vencida","Recebimento parcial"),IF(N141="A vencer","Vence em breve","")))))</f>
        <v/>
      </c>
      <c r="R141" s="20" t="n"/>
    </row>
    <row r="142" ht="23" customHeight="1">
      <c r="A142" s="18" t="n"/>
      <c r="B142" s="18" t="n"/>
      <c r="C142" s="19" t="n"/>
      <c r="D142" s="20" t="n"/>
      <c r="E142" s="37" t="n"/>
      <c r="F142" s="37" t="n"/>
      <c r="G142" s="38" t="n"/>
      <c r="H142" s="38" t="n"/>
      <c r="I142" s="38" t="n"/>
      <c r="J142" s="39">
        <f>IF(A142="","",IF(OR(G142="",G142&lt;=0),"",MAX(0,G142+IF(H142="",0,H142)-IF(I142="",0,I142))))</f>
        <v/>
      </c>
      <c r="K142" s="37" t="n"/>
      <c r="L142" s="38" t="n"/>
      <c r="M142" s="39">
        <f>IF(OR(A142="",J142=""),"",J142-IF(L142="",0,L142))</f>
        <v/>
      </c>
      <c r="N142" s="24">
        <f>IF(COUNTA(A142:I142,K142:L142,R142)=0,"",IF(OR(A142="",B142="",C142="",D142="",E142="",F142="",J142="",F142&lt;E142,AND(A142&lt;&gt;"",COUNTIF($A$2:$A$201,A142)&gt;1),AND(K142="",L142&lt;&gt;""),AND(K142&lt;&gt;"",OR(L142="",L142&lt;=0,K142&lt;E142,K142&gt;'Premissas'!$B$2))),"Revisar",IF(M142&lt;0,"Revisar",IF(M142=0,IF(K142="","Revisar","Recebido"),IF(IF(L142="",0,L142)&gt;0,"Recebido parcial",IF(F142&lt;'Premissas'!$B$2,"Em atraso",IF(F142&lt;='Premissas'!$B$2+'Premissas'!$B$3,"A vencer","Em aberto")))))))</f>
        <v/>
      </c>
      <c r="O142" s="25">
        <f>IF(OR(N142="",N142="Revisar",M142="",M142&lt;=0,F142="",F142&gt;='Premissas'!$B$2),"",'Premissas'!$B$2-F142)</f>
        <v/>
      </c>
      <c r="P142" s="24">
        <f>IF(N142="","",IF(N142="Recebido","Quitado",IF(N142="Revisar","Revisar",IF(O142="","Sem atraso",IF(O142&lt;='Premissas'!$B$4,"1 a "&amp;'Premissas'!$B$4&amp;" dias",IF(O142&lt;='Premissas'!$B$5,('Premissas'!$B$4+1)&amp;" a "&amp;'Premissas'!$B$5&amp;" dias","Acima de "&amp;'Premissas'!$B$5&amp;" dias"))))))</f>
        <v/>
      </c>
      <c r="Q142" s="24">
        <f>IF(N142="","",IF(N142="Revisar","Conferir dados",IF(N142="Em atraso","Cobrança vencida",IF(N142="Recebido parcial",IF(F142&lt;'Premissas'!$B$2,"Parcial e vencida","Recebimento parcial"),IF(N142="A vencer","Vence em breve","")))))</f>
        <v/>
      </c>
      <c r="R142" s="20" t="n"/>
    </row>
    <row r="143" ht="23" customHeight="1">
      <c r="A143" s="18" t="n"/>
      <c r="B143" s="18" t="n"/>
      <c r="C143" s="19" t="n"/>
      <c r="D143" s="20" t="n"/>
      <c r="E143" s="37" t="n"/>
      <c r="F143" s="37" t="n"/>
      <c r="G143" s="38" t="n"/>
      <c r="H143" s="38" t="n"/>
      <c r="I143" s="38" t="n"/>
      <c r="J143" s="39">
        <f>IF(A143="","",IF(OR(G143="",G143&lt;=0),"",MAX(0,G143+IF(H143="",0,H143)-IF(I143="",0,I143))))</f>
        <v/>
      </c>
      <c r="K143" s="37" t="n"/>
      <c r="L143" s="38" t="n"/>
      <c r="M143" s="39">
        <f>IF(OR(A143="",J143=""),"",J143-IF(L143="",0,L143))</f>
        <v/>
      </c>
      <c r="N143" s="24">
        <f>IF(COUNTA(A143:I143,K143:L143,R143)=0,"",IF(OR(A143="",B143="",C143="",D143="",E143="",F143="",J143="",F143&lt;E143,AND(A143&lt;&gt;"",COUNTIF($A$2:$A$201,A143)&gt;1),AND(K143="",L143&lt;&gt;""),AND(K143&lt;&gt;"",OR(L143="",L143&lt;=0,K143&lt;E143,K143&gt;'Premissas'!$B$2))),"Revisar",IF(M143&lt;0,"Revisar",IF(M143=0,IF(K143="","Revisar","Recebido"),IF(IF(L143="",0,L143)&gt;0,"Recebido parcial",IF(F143&lt;'Premissas'!$B$2,"Em atraso",IF(F143&lt;='Premissas'!$B$2+'Premissas'!$B$3,"A vencer","Em aberto")))))))</f>
        <v/>
      </c>
      <c r="O143" s="25">
        <f>IF(OR(N143="",N143="Revisar",M143="",M143&lt;=0,F143="",F143&gt;='Premissas'!$B$2),"",'Premissas'!$B$2-F143)</f>
        <v/>
      </c>
      <c r="P143" s="24">
        <f>IF(N143="","",IF(N143="Recebido","Quitado",IF(N143="Revisar","Revisar",IF(O143="","Sem atraso",IF(O143&lt;='Premissas'!$B$4,"1 a "&amp;'Premissas'!$B$4&amp;" dias",IF(O143&lt;='Premissas'!$B$5,('Premissas'!$B$4+1)&amp;" a "&amp;'Premissas'!$B$5&amp;" dias","Acima de "&amp;'Premissas'!$B$5&amp;" dias"))))))</f>
        <v/>
      </c>
      <c r="Q143" s="24">
        <f>IF(N143="","",IF(N143="Revisar","Conferir dados",IF(N143="Em atraso","Cobrança vencida",IF(N143="Recebido parcial",IF(F143&lt;'Premissas'!$B$2,"Parcial e vencida","Recebimento parcial"),IF(N143="A vencer","Vence em breve","")))))</f>
        <v/>
      </c>
      <c r="R143" s="20" t="n"/>
    </row>
    <row r="144" ht="23" customHeight="1">
      <c r="A144" s="18" t="n"/>
      <c r="B144" s="18" t="n"/>
      <c r="C144" s="19" t="n"/>
      <c r="D144" s="20" t="n"/>
      <c r="E144" s="37" t="n"/>
      <c r="F144" s="37" t="n"/>
      <c r="G144" s="38" t="n"/>
      <c r="H144" s="38" t="n"/>
      <c r="I144" s="38" t="n"/>
      <c r="J144" s="39">
        <f>IF(A144="","",IF(OR(G144="",G144&lt;=0),"",MAX(0,G144+IF(H144="",0,H144)-IF(I144="",0,I144))))</f>
        <v/>
      </c>
      <c r="K144" s="37" t="n"/>
      <c r="L144" s="38" t="n"/>
      <c r="M144" s="39">
        <f>IF(OR(A144="",J144=""),"",J144-IF(L144="",0,L144))</f>
        <v/>
      </c>
      <c r="N144" s="24">
        <f>IF(COUNTA(A144:I144,K144:L144,R144)=0,"",IF(OR(A144="",B144="",C144="",D144="",E144="",F144="",J144="",F144&lt;E144,AND(A144&lt;&gt;"",COUNTIF($A$2:$A$201,A144)&gt;1),AND(K144="",L144&lt;&gt;""),AND(K144&lt;&gt;"",OR(L144="",L144&lt;=0,K144&lt;E144,K144&gt;'Premissas'!$B$2))),"Revisar",IF(M144&lt;0,"Revisar",IF(M144=0,IF(K144="","Revisar","Recebido"),IF(IF(L144="",0,L144)&gt;0,"Recebido parcial",IF(F144&lt;'Premissas'!$B$2,"Em atraso",IF(F144&lt;='Premissas'!$B$2+'Premissas'!$B$3,"A vencer","Em aberto")))))))</f>
        <v/>
      </c>
      <c r="O144" s="25">
        <f>IF(OR(N144="",N144="Revisar",M144="",M144&lt;=0,F144="",F144&gt;='Premissas'!$B$2),"",'Premissas'!$B$2-F144)</f>
        <v/>
      </c>
      <c r="P144" s="24">
        <f>IF(N144="","",IF(N144="Recebido","Quitado",IF(N144="Revisar","Revisar",IF(O144="","Sem atraso",IF(O144&lt;='Premissas'!$B$4,"1 a "&amp;'Premissas'!$B$4&amp;" dias",IF(O144&lt;='Premissas'!$B$5,('Premissas'!$B$4+1)&amp;" a "&amp;'Premissas'!$B$5&amp;" dias","Acima de "&amp;'Premissas'!$B$5&amp;" dias"))))))</f>
        <v/>
      </c>
      <c r="Q144" s="24">
        <f>IF(N144="","",IF(N144="Revisar","Conferir dados",IF(N144="Em atraso","Cobrança vencida",IF(N144="Recebido parcial",IF(F144&lt;'Premissas'!$B$2,"Parcial e vencida","Recebimento parcial"),IF(N144="A vencer","Vence em breve","")))))</f>
        <v/>
      </c>
      <c r="R144" s="20" t="n"/>
    </row>
    <row r="145" ht="23" customHeight="1">
      <c r="A145" s="18" t="n"/>
      <c r="B145" s="18" t="n"/>
      <c r="C145" s="19" t="n"/>
      <c r="D145" s="20" t="n"/>
      <c r="E145" s="37" t="n"/>
      <c r="F145" s="37" t="n"/>
      <c r="G145" s="38" t="n"/>
      <c r="H145" s="38" t="n"/>
      <c r="I145" s="38" t="n"/>
      <c r="J145" s="39">
        <f>IF(A145="","",IF(OR(G145="",G145&lt;=0),"",MAX(0,G145+IF(H145="",0,H145)-IF(I145="",0,I145))))</f>
        <v/>
      </c>
      <c r="K145" s="37" t="n"/>
      <c r="L145" s="38" t="n"/>
      <c r="M145" s="39">
        <f>IF(OR(A145="",J145=""),"",J145-IF(L145="",0,L145))</f>
        <v/>
      </c>
      <c r="N145" s="24">
        <f>IF(COUNTA(A145:I145,K145:L145,R145)=0,"",IF(OR(A145="",B145="",C145="",D145="",E145="",F145="",J145="",F145&lt;E145,AND(A145&lt;&gt;"",COUNTIF($A$2:$A$201,A145)&gt;1),AND(K145="",L145&lt;&gt;""),AND(K145&lt;&gt;"",OR(L145="",L145&lt;=0,K145&lt;E145,K145&gt;'Premissas'!$B$2))),"Revisar",IF(M145&lt;0,"Revisar",IF(M145=0,IF(K145="","Revisar","Recebido"),IF(IF(L145="",0,L145)&gt;0,"Recebido parcial",IF(F145&lt;'Premissas'!$B$2,"Em atraso",IF(F145&lt;='Premissas'!$B$2+'Premissas'!$B$3,"A vencer","Em aberto")))))))</f>
        <v/>
      </c>
      <c r="O145" s="25">
        <f>IF(OR(N145="",N145="Revisar",M145="",M145&lt;=0,F145="",F145&gt;='Premissas'!$B$2),"",'Premissas'!$B$2-F145)</f>
        <v/>
      </c>
      <c r="P145" s="24">
        <f>IF(N145="","",IF(N145="Recebido","Quitado",IF(N145="Revisar","Revisar",IF(O145="","Sem atraso",IF(O145&lt;='Premissas'!$B$4,"1 a "&amp;'Premissas'!$B$4&amp;" dias",IF(O145&lt;='Premissas'!$B$5,('Premissas'!$B$4+1)&amp;" a "&amp;'Premissas'!$B$5&amp;" dias","Acima de "&amp;'Premissas'!$B$5&amp;" dias"))))))</f>
        <v/>
      </c>
      <c r="Q145" s="24">
        <f>IF(N145="","",IF(N145="Revisar","Conferir dados",IF(N145="Em atraso","Cobrança vencida",IF(N145="Recebido parcial",IF(F145&lt;'Premissas'!$B$2,"Parcial e vencida","Recebimento parcial"),IF(N145="A vencer","Vence em breve","")))))</f>
        <v/>
      </c>
      <c r="R145" s="20" t="n"/>
    </row>
    <row r="146" ht="23" customHeight="1">
      <c r="A146" s="18" t="n"/>
      <c r="B146" s="18" t="n"/>
      <c r="C146" s="19" t="n"/>
      <c r="D146" s="20" t="n"/>
      <c r="E146" s="37" t="n"/>
      <c r="F146" s="37" t="n"/>
      <c r="G146" s="38" t="n"/>
      <c r="H146" s="38" t="n"/>
      <c r="I146" s="38" t="n"/>
      <c r="J146" s="39">
        <f>IF(A146="","",IF(OR(G146="",G146&lt;=0),"",MAX(0,G146+IF(H146="",0,H146)-IF(I146="",0,I146))))</f>
        <v/>
      </c>
      <c r="K146" s="37" t="n"/>
      <c r="L146" s="38" t="n"/>
      <c r="M146" s="39">
        <f>IF(OR(A146="",J146=""),"",J146-IF(L146="",0,L146))</f>
        <v/>
      </c>
      <c r="N146" s="24">
        <f>IF(COUNTA(A146:I146,K146:L146,R146)=0,"",IF(OR(A146="",B146="",C146="",D146="",E146="",F146="",J146="",F146&lt;E146,AND(A146&lt;&gt;"",COUNTIF($A$2:$A$201,A146)&gt;1),AND(K146="",L146&lt;&gt;""),AND(K146&lt;&gt;"",OR(L146="",L146&lt;=0,K146&lt;E146,K146&gt;'Premissas'!$B$2))),"Revisar",IF(M146&lt;0,"Revisar",IF(M146=0,IF(K146="","Revisar","Recebido"),IF(IF(L146="",0,L146)&gt;0,"Recebido parcial",IF(F146&lt;'Premissas'!$B$2,"Em atraso",IF(F146&lt;='Premissas'!$B$2+'Premissas'!$B$3,"A vencer","Em aberto")))))))</f>
        <v/>
      </c>
      <c r="O146" s="25">
        <f>IF(OR(N146="",N146="Revisar",M146="",M146&lt;=0,F146="",F146&gt;='Premissas'!$B$2),"",'Premissas'!$B$2-F146)</f>
        <v/>
      </c>
      <c r="P146" s="24">
        <f>IF(N146="","",IF(N146="Recebido","Quitado",IF(N146="Revisar","Revisar",IF(O146="","Sem atraso",IF(O146&lt;='Premissas'!$B$4,"1 a "&amp;'Premissas'!$B$4&amp;" dias",IF(O146&lt;='Premissas'!$B$5,('Premissas'!$B$4+1)&amp;" a "&amp;'Premissas'!$B$5&amp;" dias","Acima de "&amp;'Premissas'!$B$5&amp;" dias"))))))</f>
        <v/>
      </c>
      <c r="Q146" s="24">
        <f>IF(N146="","",IF(N146="Revisar","Conferir dados",IF(N146="Em atraso","Cobrança vencida",IF(N146="Recebido parcial",IF(F146&lt;'Premissas'!$B$2,"Parcial e vencida","Recebimento parcial"),IF(N146="A vencer","Vence em breve","")))))</f>
        <v/>
      </c>
      <c r="R146" s="20" t="n"/>
    </row>
    <row r="147" ht="23" customHeight="1">
      <c r="A147" s="18" t="n"/>
      <c r="B147" s="18" t="n"/>
      <c r="C147" s="19" t="n"/>
      <c r="D147" s="20" t="n"/>
      <c r="E147" s="37" t="n"/>
      <c r="F147" s="37" t="n"/>
      <c r="G147" s="38" t="n"/>
      <c r="H147" s="38" t="n"/>
      <c r="I147" s="38" t="n"/>
      <c r="J147" s="39">
        <f>IF(A147="","",IF(OR(G147="",G147&lt;=0),"",MAX(0,G147+IF(H147="",0,H147)-IF(I147="",0,I147))))</f>
        <v/>
      </c>
      <c r="K147" s="37" t="n"/>
      <c r="L147" s="38" t="n"/>
      <c r="M147" s="39">
        <f>IF(OR(A147="",J147=""),"",J147-IF(L147="",0,L147))</f>
        <v/>
      </c>
      <c r="N147" s="24">
        <f>IF(COUNTA(A147:I147,K147:L147,R147)=0,"",IF(OR(A147="",B147="",C147="",D147="",E147="",F147="",J147="",F147&lt;E147,AND(A147&lt;&gt;"",COUNTIF($A$2:$A$201,A147)&gt;1),AND(K147="",L147&lt;&gt;""),AND(K147&lt;&gt;"",OR(L147="",L147&lt;=0,K147&lt;E147,K147&gt;'Premissas'!$B$2))),"Revisar",IF(M147&lt;0,"Revisar",IF(M147=0,IF(K147="","Revisar","Recebido"),IF(IF(L147="",0,L147)&gt;0,"Recebido parcial",IF(F147&lt;'Premissas'!$B$2,"Em atraso",IF(F147&lt;='Premissas'!$B$2+'Premissas'!$B$3,"A vencer","Em aberto")))))))</f>
        <v/>
      </c>
      <c r="O147" s="25">
        <f>IF(OR(N147="",N147="Revisar",M147="",M147&lt;=0,F147="",F147&gt;='Premissas'!$B$2),"",'Premissas'!$B$2-F147)</f>
        <v/>
      </c>
      <c r="P147" s="24">
        <f>IF(N147="","",IF(N147="Recebido","Quitado",IF(N147="Revisar","Revisar",IF(O147="","Sem atraso",IF(O147&lt;='Premissas'!$B$4,"1 a "&amp;'Premissas'!$B$4&amp;" dias",IF(O147&lt;='Premissas'!$B$5,('Premissas'!$B$4+1)&amp;" a "&amp;'Premissas'!$B$5&amp;" dias","Acima de "&amp;'Premissas'!$B$5&amp;" dias"))))))</f>
        <v/>
      </c>
      <c r="Q147" s="24">
        <f>IF(N147="","",IF(N147="Revisar","Conferir dados",IF(N147="Em atraso","Cobrança vencida",IF(N147="Recebido parcial",IF(F147&lt;'Premissas'!$B$2,"Parcial e vencida","Recebimento parcial"),IF(N147="A vencer","Vence em breve","")))))</f>
        <v/>
      </c>
      <c r="R147" s="20" t="n"/>
    </row>
    <row r="148" ht="23" customHeight="1">
      <c r="A148" s="18" t="n"/>
      <c r="B148" s="18" t="n"/>
      <c r="C148" s="19" t="n"/>
      <c r="D148" s="20" t="n"/>
      <c r="E148" s="37" t="n"/>
      <c r="F148" s="37" t="n"/>
      <c r="G148" s="38" t="n"/>
      <c r="H148" s="38" t="n"/>
      <c r="I148" s="38" t="n"/>
      <c r="J148" s="39">
        <f>IF(A148="","",IF(OR(G148="",G148&lt;=0),"",MAX(0,G148+IF(H148="",0,H148)-IF(I148="",0,I148))))</f>
        <v/>
      </c>
      <c r="K148" s="37" t="n"/>
      <c r="L148" s="38" t="n"/>
      <c r="M148" s="39">
        <f>IF(OR(A148="",J148=""),"",J148-IF(L148="",0,L148))</f>
        <v/>
      </c>
      <c r="N148" s="24">
        <f>IF(COUNTA(A148:I148,K148:L148,R148)=0,"",IF(OR(A148="",B148="",C148="",D148="",E148="",F148="",J148="",F148&lt;E148,AND(A148&lt;&gt;"",COUNTIF($A$2:$A$201,A148)&gt;1),AND(K148="",L148&lt;&gt;""),AND(K148&lt;&gt;"",OR(L148="",L148&lt;=0,K148&lt;E148,K148&gt;'Premissas'!$B$2))),"Revisar",IF(M148&lt;0,"Revisar",IF(M148=0,IF(K148="","Revisar","Recebido"),IF(IF(L148="",0,L148)&gt;0,"Recebido parcial",IF(F148&lt;'Premissas'!$B$2,"Em atraso",IF(F148&lt;='Premissas'!$B$2+'Premissas'!$B$3,"A vencer","Em aberto")))))))</f>
        <v/>
      </c>
      <c r="O148" s="25">
        <f>IF(OR(N148="",N148="Revisar",M148="",M148&lt;=0,F148="",F148&gt;='Premissas'!$B$2),"",'Premissas'!$B$2-F148)</f>
        <v/>
      </c>
      <c r="P148" s="24">
        <f>IF(N148="","",IF(N148="Recebido","Quitado",IF(N148="Revisar","Revisar",IF(O148="","Sem atraso",IF(O148&lt;='Premissas'!$B$4,"1 a "&amp;'Premissas'!$B$4&amp;" dias",IF(O148&lt;='Premissas'!$B$5,('Premissas'!$B$4+1)&amp;" a "&amp;'Premissas'!$B$5&amp;" dias","Acima de "&amp;'Premissas'!$B$5&amp;" dias"))))))</f>
        <v/>
      </c>
      <c r="Q148" s="24">
        <f>IF(N148="","",IF(N148="Revisar","Conferir dados",IF(N148="Em atraso","Cobrança vencida",IF(N148="Recebido parcial",IF(F148&lt;'Premissas'!$B$2,"Parcial e vencida","Recebimento parcial"),IF(N148="A vencer","Vence em breve","")))))</f>
        <v/>
      </c>
      <c r="R148" s="20" t="n"/>
    </row>
    <row r="149" ht="23" customHeight="1">
      <c r="A149" s="18" t="n"/>
      <c r="B149" s="18" t="n"/>
      <c r="C149" s="19" t="n"/>
      <c r="D149" s="20" t="n"/>
      <c r="E149" s="37" t="n"/>
      <c r="F149" s="37" t="n"/>
      <c r="G149" s="38" t="n"/>
      <c r="H149" s="38" t="n"/>
      <c r="I149" s="38" t="n"/>
      <c r="J149" s="39">
        <f>IF(A149="","",IF(OR(G149="",G149&lt;=0),"",MAX(0,G149+IF(H149="",0,H149)-IF(I149="",0,I149))))</f>
        <v/>
      </c>
      <c r="K149" s="37" t="n"/>
      <c r="L149" s="38" t="n"/>
      <c r="M149" s="39">
        <f>IF(OR(A149="",J149=""),"",J149-IF(L149="",0,L149))</f>
        <v/>
      </c>
      <c r="N149" s="24">
        <f>IF(COUNTA(A149:I149,K149:L149,R149)=0,"",IF(OR(A149="",B149="",C149="",D149="",E149="",F149="",J149="",F149&lt;E149,AND(A149&lt;&gt;"",COUNTIF($A$2:$A$201,A149)&gt;1),AND(K149="",L149&lt;&gt;""),AND(K149&lt;&gt;"",OR(L149="",L149&lt;=0,K149&lt;E149,K149&gt;'Premissas'!$B$2))),"Revisar",IF(M149&lt;0,"Revisar",IF(M149=0,IF(K149="","Revisar","Recebido"),IF(IF(L149="",0,L149)&gt;0,"Recebido parcial",IF(F149&lt;'Premissas'!$B$2,"Em atraso",IF(F149&lt;='Premissas'!$B$2+'Premissas'!$B$3,"A vencer","Em aberto")))))))</f>
        <v/>
      </c>
      <c r="O149" s="25">
        <f>IF(OR(N149="",N149="Revisar",M149="",M149&lt;=0,F149="",F149&gt;='Premissas'!$B$2),"",'Premissas'!$B$2-F149)</f>
        <v/>
      </c>
      <c r="P149" s="24">
        <f>IF(N149="","",IF(N149="Recebido","Quitado",IF(N149="Revisar","Revisar",IF(O149="","Sem atraso",IF(O149&lt;='Premissas'!$B$4,"1 a "&amp;'Premissas'!$B$4&amp;" dias",IF(O149&lt;='Premissas'!$B$5,('Premissas'!$B$4+1)&amp;" a "&amp;'Premissas'!$B$5&amp;" dias","Acima de "&amp;'Premissas'!$B$5&amp;" dias"))))))</f>
        <v/>
      </c>
      <c r="Q149" s="24">
        <f>IF(N149="","",IF(N149="Revisar","Conferir dados",IF(N149="Em atraso","Cobrança vencida",IF(N149="Recebido parcial",IF(F149&lt;'Premissas'!$B$2,"Parcial e vencida","Recebimento parcial"),IF(N149="A vencer","Vence em breve","")))))</f>
        <v/>
      </c>
      <c r="R149" s="20" t="n"/>
    </row>
    <row r="150" ht="23" customHeight="1">
      <c r="A150" s="18" t="n"/>
      <c r="B150" s="18" t="n"/>
      <c r="C150" s="19" t="n"/>
      <c r="D150" s="20" t="n"/>
      <c r="E150" s="37" t="n"/>
      <c r="F150" s="37" t="n"/>
      <c r="G150" s="38" t="n"/>
      <c r="H150" s="38" t="n"/>
      <c r="I150" s="38" t="n"/>
      <c r="J150" s="39">
        <f>IF(A150="","",IF(OR(G150="",G150&lt;=0),"",MAX(0,G150+IF(H150="",0,H150)-IF(I150="",0,I150))))</f>
        <v/>
      </c>
      <c r="K150" s="37" t="n"/>
      <c r="L150" s="38" t="n"/>
      <c r="M150" s="39">
        <f>IF(OR(A150="",J150=""),"",J150-IF(L150="",0,L150))</f>
        <v/>
      </c>
      <c r="N150" s="24">
        <f>IF(COUNTA(A150:I150,K150:L150,R150)=0,"",IF(OR(A150="",B150="",C150="",D150="",E150="",F150="",J150="",F150&lt;E150,AND(A150&lt;&gt;"",COUNTIF($A$2:$A$201,A150)&gt;1),AND(K150="",L150&lt;&gt;""),AND(K150&lt;&gt;"",OR(L150="",L150&lt;=0,K150&lt;E150,K150&gt;'Premissas'!$B$2))),"Revisar",IF(M150&lt;0,"Revisar",IF(M150=0,IF(K150="","Revisar","Recebido"),IF(IF(L150="",0,L150)&gt;0,"Recebido parcial",IF(F150&lt;'Premissas'!$B$2,"Em atraso",IF(F150&lt;='Premissas'!$B$2+'Premissas'!$B$3,"A vencer","Em aberto")))))))</f>
        <v/>
      </c>
      <c r="O150" s="25">
        <f>IF(OR(N150="",N150="Revisar",M150="",M150&lt;=0,F150="",F150&gt;='Premissas'!$B$2),"",'Premissas'!$B$2-F150)</f>
        <v/>
      </c>
      <c r="P150" s="24">
        <f>IF(N150="","",IF(N150="Recebido","Quitado",IF(N150="Revisar","Revisar",IF(O150="","Sem atraso",IF(O150&lt;='Premissas'!$B$4,"1 a "&amp;'Premissas'!$B$4&amp;" dias",IF(O150&lt;='Premissas'!$B$5,('Premissas'!$B$4+1)&amp;" a "&amp;'Premissas'!$B$5&amp;" dias","Acima de "&amp;'Premissas'!$B$5&amp;" dias"))))))</f>
        <v/>
      </c>
      <c r="Q150" s="24">
        <f>IF(N150="","",IF(N150="Revisar","Conferir dados",IF(N150="Em atraso","Cobrança vencida",IF(N150="Recebido parcial",IF(F150&lt;'Premissas'!$B$2,"Parcial e vencida","Recebimento parcial"),IF(N150="A vencer","Vence em breve","")))))</f>
        <v/>
      </c>
      <c r="R150" s="20" t="n"/>
    </row>
    <row r="151" ht="23" customHeight="1">
      <c r="A151" s="18" t="n"/>
      <c r="B151" s="18" t="n"/>
      <c r="C151" s="19" t="n"/>
      <c r="D151" s="20" t="n"/>
      <c r="E151" s="37" t="n"/>
      <c r="F151" s="37" t="n"/>
      <c r="G151" s="38" t="n"/>
      <c r="H151" s="38" t="n"/>
      <c r="I151" s="38" t="n"/>
      <c r="J151" s="39">
        <f>IF(A151="","",IF(OR(G151="",G151&lt;=0),"",MAX(0,G151+IF(H151="",0,H151)-IF(I151="",0,I151))))</f>
        <v/>
      </c>
      <c r="K151" s="37" t="n"/>
      <c r="L151" s="38" t="n"/>
      <c r="M151" s="39">
        <f>IF(OR(A151="",J151=""),"",J151-IF(L151="",0,L151))</f>
        <v/>
      </c>
      <c r="N151" s="24">
        <f>IF(COUNTA(A151:I151,K151:L151,R151)=0,"",IF(OR(A151="",B151="",C151="",D151="",E151="",F151="",J151="",F151&lt;E151,AND(A151&lt;&gt;"",COUNTIF($A$2:$A$201,A151)&gt;1),AND(K151="",L151&lt;&gt;""),AND(K151&lt;&gt;"",OR(L151="",L151&lt;=0,K151&lt;E151,K151&gt;'Premissas'!$B$2))),"Revisar",IF(M151&lt;0,"Revisar",IF(M151=0,IF(K151="","Revisar","Recebido"),IF(IF(L151="",0,L151)&gt;0,"Recebido parcial",IF(F151&lt;'Premissas'!$B$2,"Em atraso",IF(F151&lt;='Premissas'!$B$2+'Premissas'!$B$3,"A vencer","Em aberto")))))))</f>
        <v/>
      </c>
      <c r="O151" s="25">
        <f>IF(OR(N151="",N151="Revisar",M151="",M151&lt;=0,F151="",F151&gt;='Premissas'!$B$2),"",'Premissas'!$B$2-F151)</f>
        <v/>
      </c>
      <c r="P151" s="24">
        <f>IF(N151="","",IF(N151="Recebido","Quitado",IF(N151="Revisar","Revisar",IF(O151="","Sem atraso",IF(O151&lt;='Premissas'!$B$4,"1 a "&amp;'Premissas'!$B$4&amp;" dias",IF(O151&lt;='Premissas'!$B$5,('Premissas'!$B$4+1)&amp;" a "&amp;'Premissas'!$B$5&amp;" dias","Acima de "&amp;'Premissas'!$B$5&amp;" dias"))))))</f>
        <v/>
      </c>
      <c r="Q151" s="24">
        <f>IF(N151="","",IF(N151="Revisar","Conferir dados",IF(N151="Em atraso","Cobrança vencida",IF(N151="Recebido parcial",IF(F151&lt;'Premissas'!$B$2,"Parcial e vencida","Recebimento parcial"),IF(N151="A vencer","Vence em breve","")))))</f>
        <v/>
      </c>
      <c r="R151" s="20" t="n"/>
    </row>
    <row r="152" ht="23" customHeight="1">
      <c r="A152" s="18" t="n"/>
      <c r="B152" s="18" t="n"/>
      <c r="C152" s="19" t="n"/>
      <c r="D152" s="20" t="n"/>
      <c r="E152" s="37" t="n"/>
      <c r="F152" s="37" t="n"/>
      <c r="G152" s="38" t="n"/>
      <c r="H152" s="38" t="n"/>
      <c r="I152" s="38" t="n"/>
      <c r="J152" s="39">
        <f>IF(A152="","",IF(OR(G152="",G152&lt;=0),"",MAX(0,G152+IF(H152="",0,H152)-IF(I152="",0,I152))))</f>
        <v/>
      </c>
      <c r="K152" s="37" t="n"/>
      <c r="L152" s="38" t="n"/>
      <c r="M152" s="39">
        <f>IF(OR(A152="",J152=""),"",J152-IF(L152="",0,L152))</f>
        <v/>
      </c>
      <c r="N152" s="24">
        <f>IF(COUNTA(A152:I152,K152:L152,R152)=0,"",IF(OR(A152="",B152="",C152="",D152="",E152="",F152="",J152="",F152&lt;E152,AND(A152&lt;&gt;"",COUNTIF($A$2:$A$201,A152)&gt;1),AND(K152="",L152&lt;&gt;""),AND(K152&lt;&gt;"",OR(L152="",L152&lt;=0,K152&lt;E152,K152&gt;'Premissas'!$B$2))),"Revisar",IF(M152&lt;0,"Revisar",IF(M152=0,IF(K152="","Revisar","Recebido"),IF(IF(L152="",0,L152)&gt;0,"Recebido parcial",IF(F152&lt;'Premissas'!$B$2,"Em atraso",IF(F152&lt;='Premissas'!$B$2+'Premissas'!$B$3,"A vencer","Em aberto")))))))</f>
        <v/>
      </c>
      <c r="O152" s="25">
        <f>IF(OR(N152="",N152="Revisar",M152="",M152&lt;=0,F152="",F152&gt;='Premissas'!$B$2),"",'Premissas'!$B$2-F152)</f>
        <v/>
      </c>
      <c r="P152" s="24">
        <f>IF(N152="","",IF(N152="Recebido","Quitado",IF(N152="Revisar","Revisar",IF(O152="","Sem atraso",IF(O152&lt;='Premissas'!$B$4,"1 a "&amp;'Premissas'!$B$4&amp;" dias",IF(O152&lt;='Premissas'!$B$5,('Premissas'!$B$4+1)&amp;" a "&amp;'Premissas'!$B$5&amp;" dias","Acima de "&amp;'Premissas'!$B$5&amp;" dias"))))))</f>
        <v/>
      </c>
      <c r="Q152" s="24">
        <f>IF(N152="","",IF(N152="Revisar","Conferir dados",IF(N152="Em atraso","Cobrança vencida",IF(N152="Recebido parcial",IF(F152&lt;'Premissas'!$B$2,"Parcial e vencida","Recebimento parcial"),IF(N152="A vencer","Vence em breve","")))))</f>
        <v/>
      </c>
      <c r="R152" s="20" t="n"/>
    </row>
    <row r="153" ht="23" customHeight="1">
      <c r="A153" s="18" t="n"/>
      <c r="B153" s="18" t="n"/>
      <c r="C153" s="19" t="n"/>
      <c r="D153" s="20" t="n"/>
      <c r="E153" s="37" t="n"/>
      <c r="F153" s="37" t="n"/>
      <c r="G153" s="38" t="n"/>
      <c r="H153" s="38" t="n"/>
      <c r="I153" s="38" t="n"/>
      <c r="J153" s="39">
        <f>IF(A153="","",IF(OR(G153="",G153&lt;=0),"",MAX(0,G153+IF(H153="",0,H153)-IF(I153="",0,I153))))</f>
        <v/>
      </c>
      <c r="K153" s="37" t="n"/>
      <c r="L153" s="38" t="n"/>
      <c r="M153" s="39">
        <f>IF(OR(A153="",J153=""),"",J153-IF(L153="",0,L153))</f>
        <v/>
      </c>
      <c r="N153" s="24">
        <f>IF(COUNTA(A153:I153,K153:L153,R153)=0,"",IF(OR(A153="",B153="",C153="",D153="",E153="",F153="",J153="",F153&lt;E153,AND(A153&lt;&gt;"",COUNTIF($A$2:$A$201,A153)&gt;1),AND(K153="",L153&lt;&gt;""),AND(K153&lt;&gt;"",OR(L153="",L153&lt;=0,K153&lt;E153,K153&gt;'Premissas'!$B$2))),"Revisar",IF(M153&lt;0,"Revisar",IF(M153=0,IF(K153="","Revisar","Recebido"),IF(IF(L153="",0,L153)&gt;0,"Recebido parcial",IF(F153&lt;'Premissas'!$B$2,"Em atraso",IF(F153&lt;='Premissas'!$B$2+'Premissas'!$B$3,"A vencer","Em aberto")))))))</f>
        <v/>
      </c>
      <c r="O153" s="25">
        <f>IF(OR(N153="",N153="Revisar",M153="",M153&lt;=0,F153="",F153&gt;='Premissas'!$B$2),"",'Premissas'!$B$2-F153)</f>
        <v/>
      </c>
      <c r="P153" s="24">
        <f>IF(N153="","",IF(N153="Recebido","Quitado",IF(N153="Revisar","Revisar",IF(O153="","Sem atraso",IF(O153&lt;='Premissas'!$B$4,"1 a "&amp;'Premissas'!$B$4&amp;" dias",IF(O153&lt;='Premissas'!$B$5,('Premissas'!$B$4+1)&amp;" a "&amp;'Premissas'!$B$5&amp;" dias","Acima de "&amp;'Premissas'!$B$5&amp;" dias"))))))</f>
        <v/>
      </c>
      <c r="Q153" s="24">
        <f>IF(N153="","",IF(N153="Revisar","Conferir dados",IF(N153="Em atraso","Cobrança vencida",IF(N153="Recebido parcial",IF(F153&lt;'Premissas'!$B$2,"Parcial e vencida","Recebimento parcial"),IF(N153="A vencer","Vence em breve","")))))</f>
        <v/>
      </c>
      <c r="R153" s="20" t="n"/>
    </row>
    <row r="154" ht="23" customHeight="1">
      <c r="A154" s="18" t="n"/>
      <c r="B154" s="18" t="n"/>
      <c r="C154" s="19" t="n"/>
      <c r="D154" s="20" t="n"/>
      <c r="E154" s="37" t="n"/>
      <c r="F154" s="37" t="n"/>
      <c r="G154" s="38" t="n"/>
      <c r="H154" s="38" t="n"/>
      <c r="I154" s="38" t="n"/>
      <c r="J154" s="39">
        <f>IF(A154="","",IF(OR(G154="",G154&lt;=0),"",MAX(0,G154+IF(H154="",0,H154)-IF(I154="",0,I154))))</f>
        <v/>
      </c>
      <c r="K154" s="37" t="n"/>
      <c r="L154" s="38" t="n"/>
      <c r="M154" s="39">
        <f>IF(OR(A154="",J154=""),"",J154-IF(L154="",0,L154))</f>
        <v/>
      </c>
      <c r="N154" s="24">
        <f>IF(COUNTA(A154:I154,K154:L154,R154)=0,"",IF(OR(A154="",B154="",C154="",D154="",E154="",F154="",J154="",F154&lt;E154,AND(A154&lt;&gt;"",COUNTIF($A$2:$A$201,A154)&gt;1),AND(K154="",L154&lt;&gt;""),AND(K154&lt;&gt;"",OR(L154="",L154&lt;=0,K154&lt;E154,K154&gt;'Premissas'!$B$2))),"Revisar",IF(M154&lt;0,"Revisar",IF(M154=0,IF(K154="","Revisar","Recebido"),IF(IF(L154="",0,L154)&gt;0,"Recebido parcial",IF(F154&lt;'Premissas'!$B$2,"Em atraso",IF(F154&lt;='Premissas'!$B$2+'Premissas'!$B$3,"A vencer","Em aberto")))))))</f>
        <v/>
      </c>
      <c r="O154" s="25">
        <f>IF(OR(N154="",N154="Revisar",M154="",M154&lt;=0,F154="",F154&gt;='Premissas'!$B$2),"",'Premissas'!$B$2-F154)</f>
        <v/>
      </c>
      <c r="P154" s="24">
        <f>IF(N154="","",IF(N154="Recebido","Quitado",IF(N154="Revisar","Revisar",IF(O154="","Sem atraso",IF(O154&lt;='Premissas'!$B$4,"1 a "&amp;'Premissas'!$B$4&amp;" dias",IF(O154&lt;='Premissas'!$B$5,('Premissas'!$B$4+1)&amp;" a "&amp;'Premissas'!$B$5&amp;" dias","Acima de "&amp;'Premissas'!$B$5&amp;" dias"))))))</f>
        <v/>
      </c>
      <c r="Q154" s="24">
        <f>IF(N154="","",IF(N154="Revisar","Conferir dados",IF(N154="Em atraso","Cobrança vencida",IF(N154="Recebido parcial",IF(F154&lt;'Premissas'!$B$2,"Parcial e vencida","Recebimento parcial"),IF(N154="A vencer","Vence em breve","")))))</f>
        <v/>
      </c>
      <c r="R154" s="20" t="n"/>
    </row>
    <row r="155" ht="23" customHeight="1">
      <c r="A155" s="18" t="n"/>
      <c r="B155" s="18" t="n"/>
      <c r="C155" s="19" t="n"/>
      <c r="D155" s="20" t="n"/>
      <c r="E155" s="37" t="n"/>
      <c r="F155" s="37" t="n"/>
      <c r="G155" s="38" t="n"/>
      <c r="H155" s="38" t="n"/>
      <c r="I155" s="38" t="n"/>
      <c r="J155" s="39">
        <f>IF(A155="","",IF(OR(G155="",G155&lt;=0),"",MAX(0,G155+IF(H155="",0,H155)-IF(I155="",0,I155))))</f>
        <v/>
      </c>
      <c r="K155" s="37" t="n"/>
      <c r="L155" s="38" t="n"/>
      <c r="M155" s="39">
        <f>IF(OR(A155="",J155=""),"",J155-IF(L155="",0,L155))</f>
        <v/>
      </c>
      <c r="N155" s="24">
        <f>IF(COUNTA(A155:I155,K155:L155,R155)=0,"",IF(OR(A155="",B155="",C155="",D155="",E155="",F155="",J155="",F155&lt;E155,AND(A155&lt;&gt;"",COUNTIF($A$2:$A$201,A155)&gt;1),AND(K155="",L155&lt;&gt;""),AND(K155&lt;&gt;"",OR(L155="",L155&lt;=0,K155&lt;E155,K155&gt;'Premissas'!$B$2))),"Revisar",IF(M155&lt;0,"Revisar",IF(M155=0,IF(K155="","Revisar","Recebido"),IF(IF(L155="",0,L155)&gt;0,"Recebido parcial",IF(F155&lt;'Premissas'!$B$2,"Em atraso",IF(F155&lt;='Premissas'!$B$2+'Premissas'!$B$3,"A vencer","Em aberto")))))))</f>
        <v/>
      </c>
      <c r="O155" s="25">
        <f>IF(OR(N155="",N155="Revisar",M155="",M155&lt;=0,F155="",F155&gt;='Premissas'!$B$2),"",'Premissas'!$B$2-F155)</f>
        <v/>
      </c>
      <c r="P155" s="24">
        <f>IF(N155="","",IF(N155="Recebido","Quitado",IF(N155="Revisar","Revisar",IF(O155="","Sem atraso",IF(O155&lt;='Premissas'!$B$4,"1 a "&amp;'Premissas'!$B$4&amp;" dias",IF(O155&lt;='Premissas'!$B$5,('Premissas'!$B$4+1)&amp;" a "&amp;'Premissas'!$B$5&amp;" dias","Acima de "&amp;'Premissas'!$B$5&amp;" dias"))))))</f>
        <v/>
      </c>
      <c r="Q155" s="24">
        <f>IF(N155="","",IF(N155="Revisar","Conferir dados",IF(N155="Em atraso","Cobrança vencida",IF(N155="Recebido parcial",IF(F155&lt;'Premissas'!$B$2,"Parcial e vencida","Recebimento parcial"),IF(N155="A vencer","Vence em breve","")))))</f>
        <v/>
      </c>
      <c r="R155" s="20" t="n"/>
    </row>
    <row r="156" ht="23" customHeight="1">
      <c r="A156" s="18" t="n"/>
      <c r="B156" s="18" t="n"/>
      <c r="C156" s="19" t="n"/>
      <c r="D156" s="20" t="n"/>
      <c r="E156" s="37" t="n"/>
      <c r="F156" s="37" t="n"/>
      <c r="G156" s="38" t="n"/>
      <c r="H156" s="38" t="n"/>
      <c r="I156" s="38" t="n"/>
      <c r="J156" s="39">
        <f>IF(A156="","",IF(OR(G156="",G156&lt;=0),"",MAX(0,G156+IF(H156="",0,H156)-IF(I156="",0,I156))))</f>
        <v/>
      </c>
      <c r="K156" s="37" t="n"/>
      <c r="L156" s="38" t="n"/>
      <c r="M156" s="39">
        <f>IF(OR(A156="",J156=""),"",J156-IF(L156="",0,L156))</f>
        <v/>
      </c>
      <c r="N156" s="24">
        <f>IF(COUNTA(A156:I156,K156:L156,R156)=0,"",IF(OR(A156="",B156="",C156="",D156="",E156="",F156="",J156="",F156&lt;E156,AND(A156&lt;&gt;"",COUNTIF($A$2:$A$201,A156)&gt;1),AND(K156="",L156&lt;&gt;""),AND(K156&lt;&gt;"",OR(L156="",L156&lt;=0,K156&lt;E156,K156&gt;'Premissas'!$B$2))),"Revisar",IF(M156&lt;0,"Revisar",IF(M156=0,IF(K156="","Revisar","Recebido"),IF(IF(L156="",0,L156)&gt;0,"Recebido parcial",IF(F156&lt;'Premissas'!$B$2,"Em atraso",IF(F156&lt;='Premissas'!$B$2+'Premissas'!$B$3,"A vencer","Em aberto")))))))</f>
        <v/>
      </c>
      <c r="O156" s="25">
        <f>IF(OR(N156="",N156="Revisar",M156="",M156&lt;=0,F156="",F156&gt;='Premissas'!$B$2),"",'Premissas'!$B$2-F156)</f>
        <v/>
      </c>
      <c r="P156" s="24">
        <f>IF(N156="","",IF(N156="Recebido","Quitado",IF(N156="Revisar","Revisar",IF(O156="","Sem atraso",IF(O156&lt;='Premissas'!$B$4,"1 a "&amp;'Premissas'!$B$4&amp;" dias",IF(O156&lt;='Premissas'!$B$5,('Premissas'!$B$4+1)&amp;" a "&amp;'Premissas'!$B$5&amp;" dias","Acima de "&amp;'Premissas'!$B$5&amp;" dias"))))))</f>
        <v/>
      </c>
      <c r="Q156" s="24">
        <f>IF(N156="","",IF(N156="Revisar","Conferir dados",IF(N156="Em atraso","Cobrança vencida",IF(N156="Recebido parcial",IF(F156&lt;'Premissas'!$B$2,"Parcial e vencida","Recebimento parcial"),IF(N156="A vencer","Vence em breve","")))))</f>
        <v/>
      </c>
      <c r="R156" s="20" t="n"/>
    </row>
    <row r="157" ht="23" customHeight="1">
      <c r="A157" s="18" t="n"/>
      <c r="B157" s="18" t="n"/>
      <c r="C157" s="19" t="n"/>
      <c r="D157" s="20" t="n"/>
      <c r="E157" s="37" t="n"/>
      <c r="F157" s="37" t="n"/>
      <c r="G157" s="38" t="n"/>
      <c r="H157" s="38" t="n"/>
      <c r="I157" s="38" t="n"/>
      <c r="J157" s="39">
        <f>IF(A157="","",IF(OR(G157="",G157&lt;=0),"",MAX(0,G157+IF(H157="",0,H157)-IF(I157="",0,I157))))</f>
        <v/>
      </c>
      <c r="K157" s="37" t="n"/>
      <c r="L157" s="38" t="n"/>
      <c r="M157" s="39">
        <f>IF(OR(A157="",J157=""),"",J157-IF(L157="",0,L157))</f>
        <v/>
      </c>
      <c r="N157" s="24">
        <f>IF(COUNTA(A157:I157,K157:L157,R157)=0,"",IF(OR(A157="",B157="",C157="",D157="",E157="",F157="",J157="",F157&lt;E157,AND(A157&lt;&gt;"",COUNTIF($A$2:$A$201,A157)&gt;1),AND(K157="",L157&lt;&gt;""),AND(K157&lt;&gt;"",OR(L157="",L157&lt;=0,K157&lt;E157,K157&gt;'Premissas'!$B$2))),"Revisar",IF(M157&lt;0,"Revisar",IF(M157=0,IF(K157="","Revisar","Recebido"),IF(IF(L157="",0,L157)&gt;0,"Recebido parcial",IF(F157&lt;'Premissas'!$B$2,"Em atraso",IF(F157&lt;='Premissas'!$B$2+'Premissas'!$B$3,"A vencer","Em aberto")))))))</f>
        <v/>
      </c>
      <c r="O157" s="25">
        <f>IF(OR(N157="",N157="Revisar",M157="",M157&lt;=0,F157="",F157&gt;='Premissas'!$B$2),"",'Premissas'!$B$2-F157)</f>
        <v/>
      </c>
      <c r="P157" s="24">
        <f>IF(N157="","",IF(N157="Recebido","Quitado",IF(N157="Revisar","Revisar",IF(O157="","Sem atraso",IF(O157&lt;='Premissas'!$B$4,"1 a "&amp;'Premissas'!$B$4&amp;" dias",IF(O157&lt;='Premissas'!$B$5,('Premissas'!$B$4+1)&amp;" a "&amp;'Premissas'!$B$5&amp;" dias","Acima de "&amp;'Premissas'!$B$5&amp;" dias"))))))</f>
        <v/>
      </c>
      <c r="Q157" s="24">
        <f>IF(N157="","",IF(N157="Revisar","Conferir dados",IF(N157="Em atraso","Cobrança vencida",IF(N157="Recebido parcial",IF(F157&lt;'Premissas'!$B$2,"Parcial e vencida","Recebimento parcial"),IF(N157="A vencer","Vence em breve","")))))</f>
        <v/>
      </c>
      <c r="R157" s="20" t="n"/>
    </row>
    <row r="158" ht="23" customHeight="1">
      <c r="A158" s="18" t="n"/>
      <c r="B158" s="18" t="n"/>
      <c r="C158" s="19" t="n"/>
      <c r="D158" s="20" t="n"/>
      <c r="E158" s="37" t="n"/>
      <c r="F158" s="37" t="n"/>
      <c r="G158" s="38" t="n"/>
      <c r="H158" s="38" t="n"/>
      <c r="I158" s="38" t="n"/>
      <c r="J158" s="39">
        <f>IF(A158="","",IF(OR(G158="",G158&lt;=0),"",MAX(0,G158+IF(H158="",0,H158)-IF(I158="",0,I158))))</f>
        <v/>
      </c>
      <c r="K158" s="37" t="n"/>
      <c r="L158" s="38" t="n"/>
      <c r="M158" s="39">
        <f>IF(OR(A158="",J158=""),"",J158-IF(L158="",0,L158))</f>
        <v/>
      </c>
      <c r="N158" s="24">
        <f>IF(COUNTA(A158:I158,K158:L158,R158)=0,"",IF(OR(A158="",B158="",C158="",D158="",E158="",F158="",J158="",F158&lt;E158,AND(A158&lt;&gt;"",COUNTIF($A$2:$A$201,A158)&gt;1),AND(K158="",L158&lt;&gt;""),AND(K158&lt;&gt;"",OR(L158="",L158&lt;=0,K158&lt;E158,K158&gt;'Premissas'!$B$2))),"Revisar",IF(M158&lt;0,"Revisar",IF(M158=0,IF(K158="","Revisar","Recebido"),IF(IF(L158="",0,L158)&gt;0,"Recebido parcial",IF(F158&lt;'Premissas'!$B$2,"Em atraso",IF(F158&lt;='Premissas'!$B$2+'Premissas'!$B$3,"A vencer","Em aberto")))))))</f>
        <v/>
      </c>
      <c r="O158" s="25">
        <f>IF(OR(N158="",N158="Revisar",M158="",M158&lt;=0,F158="",F158&gt;='Premissas'!$B$2),"",'Premissas'!$B$2-F158)</f>
        <v/>
      </c>
      <c r="P158" s="24">
        <f>IF(N158="","",IF(N158="Recebido","Quitado",IF(N158="Revisar","Revisar",IF(O158="","Sem atraso",IF(O158&lt;='Premissas'!$B$4,"1 a "&amp;'Premissas'!$B$4&amp;" dias",IF(O158&lt;='Premissas'!$B$5,('Premissas'!$B$4+1)&amp;" a "&amp;'Premissas'!$B$5&amp;" dias","Acima de "&amp;'Premissas'!$B$5&amp;" dias"))))))</f>
        <v/>
      </c>
      <c r="Q158" s="24">
        <f>IF(N158="","",IF(N158="Revisar","Conferir dados",IF(N158="Em atraso","Cobrança vencida",IF(N158="Recebido parcial",IF(F158&lt;'Premissas'!$B$2,"Parcial e vencida","Recebimento parcial"),IF(N158="A vencer","Vence em breve","")))))</f>
        <v/>
      </c>
      <c r="R158" s="20" t="n"/>
    </row>
    <row r="159" ht="23" customHeight="1">
      <c r="A159" s="18" t="n"/>
      <c r="B159" s="18" t="n"/>
      <c r="C159" s="19" t="n"/>
      <c r="D159" s="20" t="n"/>
      <c r="E159" s="37" t="n"/>
      <c r="F159" s="37" t="n"/>
      <c r="G159" s="38" t="n"/>
      <c r="H159" s="38" t="n"/>
      <c r="I159" s="38" t="n"/>
      <c r="J159" s="39">
        <f>IF(A159="","",IF(OR(G159="",G159&lt;=0),"",MAX(0,G159+IF(H159="",0,H159)-IF(I159="",0,I159))))</f>
        <v/>
      </c>
      <c r="K159" s="37" t="n"/>
      <c r="L159" s="38" t="n"/>
      <c r="M159" s="39">
        <f>IF(OR(A159="",J159=""),"",J159-IF(L159="",0,L159))</f>
        <v/>
      </c>
      <c r="N159" s="24">
        <f>IF(COUNTA(A159:I159,K159:L159,R159)=0,"",IF(OR(A159="",B159="",C159="",D159="",E159="",F159="",J159="",F159&lt;E159,AND(A159&lt;&gt;"",COUNTIF($A$2:$A$201,A159)&gt;1),AND(K159="",L159&lt;&gt;""),AND(K159&lt;&gt;"",OR(L159="",L159&lt;=0,K159&lt;E159,K159&gt;'Premissas'!$B$2))),"Revisar",IF(M159&lt;0,"Revisar",IF(M159=0,IF(K159="","Revisar","Recebido"),IF(IF(L159="",0,L159)&gt;0,"Recebido parcial",IF(F159&lt;'Premissas'!$B$2,"Em atraso",IF(F159&lt;='Premissas'!$B$2+'Premissas'!$B$3,"A vencer","Em aberto")))))))</f>
        <v/>
      </c>
      <c r="O159" s="25">
        <f>IF(OR(N159="",N159="Revisar",M159="",M159&lt;=0,F159="",F159&gt;='Premissas'!$B$2),"",'Premissas'!$B$2-F159)</f>
        <v/>
      </c>
      <c r="P159" s="24">
        <f>IF(N159="","",IF(N159="Recebido","Quitado",IF(N159="Revisar","Revisar",IF(O159="","Sem atraso",IF(O159&lt;='Premissas'!$B$4,"1 a "&amp;'Premissas'!$B$4&amp;" dias",IF(O159&lt;='Premissas'!$B$5,('Premissas'!$B$4+1)&amp;" a "&amp;'Premissas'!$B$5&amp;" dias","Acima de "&amp;'Premissas'!$B$5&amp;" dias"))))))</f>
        <v/>
      </c>
      <c r="Q159" s="24">
        <f>IF(N159="","",IF(N159="Revisar","Conferir dados",IF(N159="Em atraso","Cobrança vencida",IF(N159="Recebido parcial",IF(F159&lt;'Premissas'!$B$2,"Parcial e vencida","Recebimento parcial"),IF(N159="A vencer","Vence em breve","")))))</f>
        <v/>
      </c>
      <c r="R159" s="20" t="n"/>
    </row>
    <row r="160" ht="23" customHeight="1">
      <c r="A160" s="18" t="n"/>
      <c r="B160" s="18" t="n"/>
      <c r="C160" s="19" t="n"/>
      <c r="D160" s="20" t="n"/>
      <c r="E160" s="37" t="n"/>
      <c r="F160" s="37" t="n"/>
      <c r="G160" s="38" t="n"/>
      <c r="H160" s="38" t="n"/>
      <c r="I160" s="38" t="n"/>
      <c r="J160" s="39">
        <f>IF(A160="","",IF(OR(G160="",G160&lt;=0),"",MAX(0,G160+IF(H160="",0,H160)-IF(I160="",0,I160))))</f>
        <v/>
      </c>
      <c r="K160" s="37" t="n"/>
      <c r="L160" s="38" t="n"/>
      <c r="M160" s="39">
        <f>IF(OR(A160="",J160=""),"",J160-IF(L160="",0,L160))</f>
        <v/>
      </c>
      <c r="N160" s="24">
        <f>IF(COUNTA(A160:I160,K160:L160,R160)=0,"",IF(OR(A160="",B160="",C160="",D160="",E160="",F160="",J160="",F160&lt;E160,AND(A160&lt;&gt;"",COUNTIF($A$2:$A$201,A160)&gt;1),AND(K160="",L160&lt;&gt;""),AND(K160&lt;&gt;"",OR(L160="",L160&lt;=0,K160&lt;E160,K160&gt;'Premissas'!$B$2))),"Revisar",IF(M160&lt;0,"Revisar",IF(M160=0,IF(K160="","Revisar","Recebido"),IF(IF(L160="",0,L160)&gt;0,"Recebido parcial",IF(F160&lt;'Premissas'!$B$2,"Em atraso",IF(F160&lt;='Premissas'!$B$2+'Premissas'!$B$3,"A vencer","Em aberto")))))))</f>
        <v/>
      </c>
      <c r="O160" s="25">
        <f>IF(OR(N160="",N160="Revisar",M160="",M160&lt;=0,F160="",F160&gt;='Premissas'!$B$2),"",'Premissas'!$B$2-F160)</f>
        <v/>
      </c>
      <c r="P160" s="24">
        <f>IF(N160="","",IF(N160="Recebido","Quitado",IF(N160="Revisar","Revisar",IF(O160="","Sem atraso",IF(O160&lt;='Premissas'!$B$4,"1 a "&amp;'Premissas'!$B$4&amp;" dias",IF(O160&lt;='Premissas'!$B$5,('Premissas'!$B$4+1)&amp;" a "&amp;'Premissas'!$B$5&amp;" dias","Acima de "&amp;'Premissas'!$B$5&amp;" dias"))))))</f>
        <v/>
      </c>
      <c r="Q160" s="24">
        <f>IF(N160="","",IF(N160="Revisar","Conferir dados",IF(N160="Em atraso","Cobrança vencida",IF(N160="Recebido parcial",IF(F160&lt;'Premissas'!$B$2,"Parcial e vencida","Recebimento parcial"),IF(N160="A vencer","Vence em breve","")))))</f>
        <v/>
      </c>
      <c r="R160" s="20" t="n"/>
    </row>
    <row r="161" ht="23" customHeight="1">
      <c r="A161" s="18" t="n"/>
      <c r="B161" s="18" t="n"/>
      <c r="C161" s="19" t="n"/>
      <c r="D161" s="20" t="n"/>
      <c r="E161" s="37" t="n"/>
      <c r="F161" s="37" t="n"/>
      <c r="G161" s="38" t="n"/>
      <c r="H161" s="38" t="n"/>
      <c r="I161" s="38" t="n"/>
      <c r="J161" s="39">
        <f>IF(A161="","",IF(OR(G161="",G161&lt;=0),"",MAX(0,G161+IF(H161="",0,H161)-IF(I161="",0,I161))))</f>
        <v/>
      </c>
      <c r="K161" s="37" t="n"/>
      <c r="L161" s="38" t="n"/>
      <c r="M161" s="39">
        <f>IF(OR(A161="",J161=""),"",J161-IF(L161="",0,L161))</f>
        <v/>
      </c>
      <c r="N161" s="24">
        <f>IF(COUNTA(A161:I161,K161:L161,R161)=0,"",IF(OR(A161="",B161="",C161="",D161="",E161="",F161="",J161="",F161&lt;E161,AND(A161&lt;&gt;"",COUNTIF($A$2:$A$201,A161)&gt;1),AND(K161="",L161&lt;&gt;""),AND(K161&lt;&gt;"",OR(L161="",L161&lt;=0,K161&lt;E161,K161&gt;'Premissas'!$B$2))),"Revisar",IF(M161&lt;0,"Revisar",IF(M161=0,IF(K161="","Revisar","Recebido"),IF(IF(L161="",0,L161)&gt;0,"Recebido parcial",IF(F161&lt;'Premissas'!$B$2,"Em atraso",IF(F161&lt;='Premissas'!$B$2+'Premissas'!$B$3,"A vencer","Em aberto")))))))</f>
        <v/>
      </c>
      <c r="O161" s="25">
        <f>IF(OR(N161="",N161="Revisar",M161="",M161&lt;=0,F161="",F161&gt;='Premissas'!$B$2),"",'Premissas'!$B$2-F161)</f>
        <v/>
      </c>
      <c r="P161" s="24">
        <f>IF(N161="","",IF(N161="Recebido","Quitado",IF(N161="Revisar","Revisar",IF(O161="","Sem atraso",IF(O161&lt;='Premissas'!$B$4,"1 a "&amp;'Premissas'!$B$4&amp;" dias",IF(O161&lt;='Premissas'!$B$5,('Premissas'!$B$4+1)&amp;" a "&amp;'Premissas'!$B$5&amp;" dias","Acima de "&amp;'Premissas'!$B$5&amp;" dias"))))))</f>
        <v/>
      </c>
      <c r="Q161" s="24">
        <f>IF(N161="","",IF(N161="Revisar","Conferir dados",IF(N161="Em atraso","Cobrança vencida",IF(N161="Recebido parcial",IF(F161&lt;'Premissas'!$B$2,"Parcial e vencida","Recebimento parcial"),IF(N161="A vencer","Vence em breve","")))))</f>
        <v/>
      </c>
      <c r="R161" s="20" t="n"/>
    </row>
    <row r="162" ht="23" customHeight="1">
      <c r="A162" s="18" t="n"/>
      <c r="B162" s="18" t="n"/>
      <c r="C162" s="19" t="n"/>
      <c r="D162" s="20" t="n"/>
      <c r="E162" s="37" t="n"/>
      <c r="F162" s="37" t="n"/>
      <c r="G162" s="38" t="n"/>
      <c r="H162" s="38" t="n"/>
      <c r="I162" s="38" t="n"/>
      <c r="J162" s="39">
        <f>IF(A162="","",IF(OR(G162="",G162&lt;=0),"",MAX(0,G162+IF(H162="",0,H162)-IF(I162="",0,I162))))</f>
        <v/>
      </c>
      <c r="K162" s="37" t="n"/>
      <c r="L162" s="38" t="n"/>
      <c r="M162" s="39">
        <f>IF(OR(A162="",J162=""),"",J162-IF(L162="",0,L162))</f>
        <v/>
      </c>
      <c r="N162" s="24">
        <f>IF(COUNTA(A162:I162,K162:L162,R162)=0,"",IF(OR(A162="",B162="",C162="",D162="",E162="",F162="",J162="",F162&lt;E162,AND(A162&lt;&gt;"",COUNTIF($A$2:$A$201,A162)&gt;1),AND(K162="",L162&lt;&gt;""),AND(K162&lt;&gt;"",OR(L162="",L162&lt;=0,K162&lt;E162,K162&gt;'Premissas'!$B$2))),"Revisar",IF(M162&lt;0,"Revisar",IF(M162=0,IF(K162="","Revisar","Recebido"),IF(IF(L162="",0,L162)&gt;0,"Recebido parcial",IF(F162&lt;'Premissas'!$B$2,"Em atraso",IF(F162&lt;='Premissas'!$B$2+'Premissas'!$B$3,"A vencer","Em aberto")))))))</f>
        <v/>
      </c>
      <c r="O162" s="25">
        <f>IF(OR(N162="",N162="Revisar",M162="",M162&lt;=0,F162="",F162&gt;='Premissas'!$B$2),"",'Premissas'!$B$2-F162)</f>
        <v/>
      </c>
      <c r="P162" s="24">
        <f>IF(N162="","",IF(N162="Recebido","Quitado",IF(N162="Revisar","Revisar",IF(O162="","Sem atraso",IF(O162&lt;='Premissas'!$B$4,"1 a "&amp;'Premissas'!$B$4&amp;" dias",IF(O162&lt;='Premissas'!$B$5,('Premissas'!$B$4+1)&amp;" a "&amp;'Premissas'!$B$5&amp;" dias","Acima de "&amp;'Premissas'!$B$5&amp;" dias"))))))</f>
        <v/>
      </c>
      <c r="Q162" s="24">
        <f>IF(N162="","",IF(N162="Revisar","Conferir dados",IF(N162="Em atraso","Cobrança vencida",IF(N162="Recebido parcial",IF(F162&lt;'Premissas'!$B$2,"Parcial e vencida","Recebimento parcial"),IF(N162="A vencer","Vence em breve","")))))</f>
        <v/>
      </c>
      <c r="R162" s="20" t="n"/>
    </row>
    <row r="163" ht="23" customHeight="1">
      <c r="A163" s="18" t="n"/>
      <c r="B163" s="18" t="n"/>
      <c r="C163" s="19" t="n"/>
      <c r="D163" s="20" t="n"/>
      <c r="E163" s="37" t="n"/>
      <c r="F163" s="37" t="n"/>
      <c r="G163" s="38" t="n"/>
      <c r="H163" s="38" t="n"/>
      <c r="I163" s="38" t="n"/>
      <c r="J163" s="39">
        <f>IF(A163="","",IF(OR(G163="",G163&lt;=0),"",MAX(0,G163+IF(H163="",0,H163)-IF(I163="",0,I163))))</f>
        <v/>
      </c>
      <c r="K163" s="37" t="n"/>
      <c r="L163" s="38" t="n"/>
      <c r="M163" s="39">
        <f>IF(OR(A163="",J163=""),"",J163-IF(L163="",0,L163))</f>
        <v/>
      </c>
      <c r="N163" s="24">
        <f>IF(COUNTA(A163:I163,K163:L163,R163)=0,"",IF(OR(A163="",B163="",C163="",D163="",E163="",F163="",J163="",F163&lt;E163,AND(A163&lt;&gt;"",COUNTIF($A$2:$A$201,A163)&gt;1),AND(K163="",L163&lt;&gt;""),AND(K163&lt;&gt;"",OR(L163="",L163&lt;=0,K163&lt;E163,K163&gt;'Premissas'!$B$2))),"Revisar",IF(M163&lt;0,"Revisar",IF(M163=0,IF(K163="","Revisar","Recebido"),IF(IF(L163="",0,L163)&gt;0,"Recebido parcial",IF(F163&lt;'Premissas'!$B$2,"Em atraso",IF(F163&lt;='Premissas'!$B$2+'Premissas'!$B$3,"A vencer","Em aberto")))))))</f>
        <v/>
      </c>
      <c r="O163" s="25">
        <f>IF(OR(N163="",N163="Revisar",M163="",M163&lt;=0,F163="",F163&gt;='Premissas'!$B$2),"",'Premissas'!$B$2-F163)</f>
        <v/>
      </c>
      <c r="P163" s="24">
        <f>IF(N163="","",IF(N163="Recebido","Quitado",IF(N163="Revisar","Revisar",IF(O163="","Sem atraso",IF(O163&lt;='Premissas'!$B$4,"1 a "&amp;'Premissas'!$B$4&amp;" dias",IF(O163&lt;='Premissas'!$B$5,('Premissas'!$B$4+1)&amp;" a "&amp;'Premissas'!$B$5&amp;" dias","Acima de "&amp;'Premissas'!$B$5&amp;" dias"))))))</f>
        <v/>
      </c>
      <c r="Q163" s="24">
        <f>IF(N163="","",IF(N163="Revisar","Conferir dados",IF(N163="Em atraso","Cobrança vencida",IF(N163="Recebido parcial",IF(F163&lt;'Premissas'!$B$2,"Parcial e vencida","Recebimento parcial"),IF(N163="A vencer","Vence em breve","")))))</f>
        <v/>
      </c>
      <c r="R163" s="20" t="n"/>
    </row>
    <row r="164" ht="23" customHeight="1">
      <c r="A164" s="18" t="n"/>
      <c r="B164" s="18" t="n"/>
      <c r="C164" s="19" t="n"/>
      <c r="D164" s="20" t="n"/>
      <c r="E164" s="37" t="n"/>
      <c r="F164" s="37" t="n"/>
      <c r="G164" s="38" t="n"/>
      <c r="H164" s="38" t="n"/>
      <c r="I164" s="38" t="n"/>
      <c r="J164" s="39">
        <f>IF(A164="","",IF(OR(G164="",G164&lt;=0),"",MAX(0,G164+IF(H164="",0,H164)-IF(I164="",0,I164))))</f>
        <v/>
      </c>
      <c r="K164" s="37" t="n"/>
      <c r="L164" s="38" t="n"/>
      <c r="M164" s="39">
        <f>IF(OR(A164="",J164=""),"",J164-IF(L164="",0,L164))</f>
        <v/>
      </c>
      <c r="N164" s="24">
        <f>IF(COUNTA(A164:I164,K164:L164,R164)=0,"",IF(OR(A164="",B164="",C164="",D164="",E164="",F164="",J164="",F164&lt;E164,AND(A164&lt;&gt;"",COUNTIF($A$2:$A$201,A164)&gt;1),AND(K164="",L164&lt;&gt;""),AND(K164&lt;&gt;"",OR(L164="",L164&lt;=0,K164&lt;E164,K164&gt;'Premissas'!$B$2))),"Revisar",IF(M164&lt;0,"Revisar",IF(M164=0,IF(K164="","Revisar","Recebido"),IF(IF(L164="",0,L164)&gt;0,"Recebido parcial",IF(F164&lt;'Premissas'!$B$2,"Em atraso",IF(F164&lt;='Premissas'!$B$2+'Premissas'!$B$3,"A vencer","Em aberto")))))))</f>
        <v/>
      </c>
      <c r="O164" s="25">
        <f>IF(OR(N164="",N164="Revisar",M164="",M164&lt;=0,F164="",F164&gt;='Premissas'!$B$2),"",'Premissas'!$B$2-F164)</f>
        <v/>
      </c>
      <c r="P164" s="24">
        <f>IF(N164="","",IF(N164="Recebido","Quitado",IF(N164="Revisar","Revisar",IF(O164="","Sem atraso",IF(O164&lt;='Premissas'!$B$4,"1 a "&amp;'Premissas'!$B$4&amp;" dias",IF(O164&lt;='Premissas'!$B$5,('Premissas'!$B$4+1)&amp;" a "&amp;'Premissas'!$B$5&amp;" dias","Acima de "&amp;'Premissas'!$B$5&amp;" dias"))))))</f>
        <v/>
      </c>
      <c r="Q164" s="24">
        <f>IF(N164="","",IF(N164="Revisar","Conferir dados",IF(N164="Em atraso","Cobrança vencida",IF(N164="Recebido parcial",IF(F164&lt;'Premissas'!$B$2,"Parcial e vencida","Recebimento parcial"),IF(N164="A vencer","Vence em breve","")))))</f>
        <v/>
      </c>
      <c r="R164" s="20" t="n"/>
    </row>
    <row r="165" ht="23" customHeight="1">
      <c r="A165" s="18" t="n"/>
      <c r="B165" s="18" t="n"/>
      <c r="C165" s="19" t="n"/>
      <c r="D165" s="20" t="n"/>
      <c r="E165" s="37" t="n"/>
      <c r="F165" s="37" t="n"/>
      <c r="G165" s="38" t="n"/>
      <c r="H165" s="38" t="n"/>
      <c r="I165" s="38" t="n"/>
      <c r="J165" s="39">
        <f>IF(A165="","",IF(OR(G165="",G165&lt;=0),"",MAX(0,G165+IF(H165="",0,H165)-IF(I165="",0,I165))))</f>
        <v/>
      </c>
      <c r="K165" s="37" t="n"/>
      <c r="L165" s="38" t="n"/>
      <c r="M165" s="39">
        <f>IF(OR(A165="",J165=""),"",J165-IF(L165="",0,L165))</f>
        <v/>
      </c>
      <c r="N165" s="24">
        <f>IF(COUNTA(A165:I165,K165:L165,R165)=0,"",IF(OR(A165="",B165="",C165="",D165="",E165="",F165="",J165="",F165&lt;E165,AND(A165&lt;&gt;"",COUNTIF($A$2:$A$201,A165)&gt;1),AND(K165="",L165&lt;&gt;""),AND(K165&lt;&gt;"",OR(L165="",L165&lt;=0,K165&lt;E165,K165&gt;'Premissas'!$B$2))),"Revisar",IF(M165&lt;0,"Revisar",IF(M165=0,IF(K165="","Revisar","Recebido"),IF(IF(L165="",0,L165)&gt;0,"Recebido parcial",IF(F165&lt;'Premissas'!$B$2,"Em atraso",IF(F165&lt;='Premissas'!$B$2+'Premissas'!$B$3,"A vencer","Em aberto")))))))</f>
        <v/>
      </c>
      <c r="O165" s="25">
        <f>IF(OR(N165="",N165="Revisar",M165="",M165&lt;=0,F165="",F165&gt;='Premissas'!$B$2),"",'Premissas'!$B$2-F165)</f>
        <v/>
      </c>
      <c r="P165" s="24">
        <f>IF(N165="","",IF(N165="Recebido","Quitado",IF(N165="Revisar","Revisar",IF(O165="","Sem atraso",IF(O165&lt;='Premissas'!$B$4,"1 a "&amp;'Premissas'!$B$4&amp;" dias",IF(O165&lt;='Premissas'!$B$5,('Premissas'!$B$4+1)&amp;" a "&amp;'Premissas'!$B$5&amp;" dias","Acima de "&amp;'Premissas'!$B$5&amp;" dias"))))))</f>
        <v/>
      </c>
      <c r="Q165" s="24">
        <f>IF(N165="","",IF(N165="Revisar","Conferir dados",IF(N165="Em atraso","Cobrança vencida",IF(N165="Recebido parcial",IF(F165&lt;'Premissas'!$B$2,"Parcial e vencida","Recebimento parcial"),IF(N165="A vencer","Vence em breve","")))))</f>
        <v/>
      </c>
      <c r="R165" s="20" t="n"/>
    </row>
    <row r="166" ht="23" customHeight="1">
      <c r="A166" s="18" t="n"/>
      <c r="B166" s="18" t="n"/>
      <c r="C166" s="19" t="n"/>
      <c r="D166" s="20" t="n"/>
      <c r="E166" s="37" t="n"/>
      <c r="F166" s="37" t="n"/>
      <c r="G166" s="38" t="n"/>
      <c r="H166" s="38" t="n"/>
      <c r="I166" s="38" t="n"/>
      <c r="J166" s="39">
        <f>IF(A166="","",IF(OR(G166="",G166&lt;=0),"",MAX(0,G166+IF(H166="",0,H166)-IF(I166="",0,I166))))</f>
        <v/>
      </c>
      <c r="K166" s="37" t="n"/>
      <c r="L166" s="38" t="n"/>
      <c r="M166" s="39">
        <f>IF(OR(A166="",J166=""),"",J166-IF(L166="",0,L166))</f>
        <v/>
      </c>
      <c r="N166" s="24">
        <f>IF(COUNTA(A166:I166,K166:L166,R166)=0,"",IF(OR(A166="",B166="",C166="",D166="",E166="",F166="",J166="",F166&lt;E166,AND(A166&lt;&gt;"",COUNTIF($A$2:$A$201,A166)&gt;1),AND(K166="",L166&lt;&gt;""),AND(K166&lt;&gt;"",OR(L166="",L166&lt;=0,K166&lt;E166,K166&gt;'Premissas'!$B$2))),"Revisar",IF(M166&lt;0,"Revisar",IF(M166=0,IF(K166="","Revisar","Recebido"),IF(IF(L166="",0,L166)&gt;0,"Recebido parcial",IF(F166&lt;'Premissas'!$B$2,"Em atraso",IF(F166&lt;='Premissas'!$B$2+'Premissas'!$B$3,"A vencer","Em aberto")))))))</f>
        <v/>
      </c>
      <c r="O166" s="25">
        <f>IF(OR(N166="",N166="Revisar",M166="",M166&lt;=0,F166="",F166&gt;='Premissas'!$B$2),"",'Premissas'!$B$2-F166)</f>
        <v/>
      </c>
      <c r="P166" s="24">
        <f>IF(N166="","",IF(N166="Recebido","Quitado",IF(N166="Revisar","Revisar",IF(O166="","Sem atraso",IF(O166&lt;='Premissas'!$B$4,"1 a "&amp;'Premissas'!$B$4&amp;" dias",IF(O166&lt;='Premissas'!$B$5,('Premissas'!$B$4+1)&amp;" a "&amp;'Premissas'!$B$5&amp;" dias","Acima de "&amp;'Premissas'!$B$5&amp;" dias"))))))</f>
        <v/>
      </c>
      <c r="Q166" s="24">
        <f>IF(N166="","",IF(N166="Revisar","Conferir dados",IF(N166="Em atraso","Cobrança vencida",IF(N166="Recebido parcial",IF(F166&lt;'Premissas'!$B$2,"Parcial e vencida","Recebimento parcial"),IF(N166="A vencer","Vence em breve","")))))</f>
        <v/>
      </c>
      <c r="R166" s="20" t="n"/>
    </row>
    <row r="167" ht="23" customHeight="1">
      <c r="A167" s="18" t="n"/>
      <c r="B167" s="18" t="n"/>
      <c r="C167" s="19" t="n"/>
      <c r="D167" s="20" t="n"/>
      <c r="E167" s="37" t="n"/>
      <c r="F167" s="37" t="n"/>
      <c r="G167" s="38" t="n"/>
      <c r="H167" s="38" t="n"/>
      <c r="I167" s="38" t="n"/>
      <c r="J167" s="39">
        <f>IF(A167="","",IF(OR(G167="",G167&lt;=0),"",MAX(0,G167+IF(H167="",0,H167)-IF(I167="",0,I167))))</f>
        <v/>
      </c>
      <c r="K167" s="37" t="n"/>
      <c r="L167" s="38" t="n"/>
      <c r="M167" s="39">
        <f>IF(OR(A167="",J167=""),"",J167-IF(L167="",0,L167))</f>
        <v/>
      </c>
      <c r="N167" s="24">
        <f>IF(COUNTA(A167:I167,K167:L167,R167)=0,"",IF(OR(A167="",B167="",C167="",D167="",E167="",F167="",J167="",F167&lt;E167,AND(A167&lt;&gt;"",COUNTIF($A$2:$A$201,A167)&gt;1),AND(K167="",L167&lt;&gt;""),AND(K167&lt;&gt;"",OR(L167="",L167&lt;=0,K167&lt;E167,K167&gt;'Premissas'!$B$2))),"Revisar",IF(M167&lt;0,"Revisar",IF(M167=0,IF(K167="","Revisar","Recebido"),IF(IF(L167="",0,L167)&gt;0,"Recebido parcial",IF(F167&lt;'Premissas'!$B$2,"Em atraso",IF(F167&lt;='Premissas'!$B$2+'Premissas'!$B$3,"A vencer","Em aberto")))))))</f>
        <v/>
      </c>
      <c r="O167" s="25">
        <f>IF(OR(N167="",N167="Revisar",M167="",M167&lt;=0,F167="",F167&gt;='Premissas'!$B$2),"",'Premissas'!$B$2-F167)</f>
        <v/>
      </c>
      <c r="P167" s="24">
        <f>IF(N167="","",IF(N167="Recebido","Quitado",IF(N167="Revisar","Revisar",IF(O167="","Sem atraso",IF(O167&lt;='Premissas'!$B$4,"1 a "&amp;'Premissas'!$B$4&amp;" dias",IF(O167&lt;='Premissas'!$B$5,('Premissas'!$B$4+1)&amp;" a "&amp;'Premissas'!$B$5&amp;" dias","Acima de "&amp;'Premissas'!$B$5&amp;" dias"))))))</f>
        <v/>
      </c>
      <c r="Q167" s="24">
        <f>IF(N167="","",IF(N167="Revisar","Conferir dados",IF(N167="Em atraso","Cobrança vencida",IF(N167="Recebido parcial",IF(F167&lt;'Premissas'!$B$2,"Parcial e vencida","Recebimento parcial"),IF(N167="A vencer","Vence em breve","")))))</f>
        <v/>
      </c>
      <c r="R167" s="20" t="n"/>
    </row>
    <row r="168" ht="23" customHeight="1">
      <c r="A168" s="18" t="n"/>
      <c r="B168" s="18" t="n"/>
      <c r="C168" s="19" t="n"/>
      <c r="D168" s="20" t="n"/>
      <c r="E168" s="37" t="n"/>
      <c r="F168" s="37" t="n"/>
      <c r="G168" s="38" t="n"/>
      <c r="H168" s="38" t="n"/>
      <c r="I168" s="38" t="n"/>
      <c r="J168" s="39">
        <f>IF(A168="","",IF(OR(G168="",G168&lt;=0),"",MAX(0,G168+IF(H168="",0,H168)-IF(I168="",0,I168))))</f>
        <v/>
      </c>
      <c r="K168" s="37" t="n"/>
      <c r="L168" s="38" t="n"/>
      <c r="M168" s="39">
        <f>IF(OR(A168="",J168=""),"",J168-IF(L168="",0,L168))</f>
        <v/>
      </c>
      <c r="N168" s="24">
        <f>IF(COUNTA(A168:I168,K168:L168,R168)=0,"",IF(OR(A168="",B168="",C168="",D168="",E168="",F168="",J168="",F168&lt;E168,AND(A168&lt;&gt;"",COUNTIF($A$2:$A$201,A168)&gt;1),AND(K168="",L168&lt;&gt;""),AND(K168&lt;&gt;"",OR(L168="",L168&lt;=0,K168&lt;E168,K168&gt;'Premissas'!$B$2))),"Revisar",IF(M168&lt;0,"Revisar",IF(M168=0,IF(K168="","Revisar","Recebido"),IF(IF(L168="",0,L168)&gt;0,"Recebido parcial",IF(F168&lt;'Premissas'!$B$2,"Em atraso",IF(F168&lt;='Premissas'!$B$2+'Premissas'!$B$3,"A vencer","Em aberto")))))))</f>
        <v/>
      </c>
      <c r="O168" s="25">
        <f>IF(OR(N168="",N168="Revisar",M168="",M168&lt;=0,F168="",F168&gt;='Premissas'!$B$2),"",'Premissas'!$B$2-F168)</f>
        <v/>
      </c>
      <c r="P168" s="24">
        <f>IF(N168="","",IF(N168="Recebido","Quitado",IF(N168="Revisar","Revisar",IF(O168="","Sem atraso",IF(O168&lt;='Premissas'!$B$4,"1 a "&amp;'Premissas'!$B$4&amp;" dias",IF(O168&lt;='Premissas'!$B$5,('Premissas'!$B$4+1)&amp;" a "&amp;'Premissas'!$B$5&amp;" dias","Acima de "&amp;'Premissas'!$B$5&amp;" dias"))))))</f>
        <v/>
      </c>
      <c r="Q168" s="24">
        <f>IF(N168="","",IF(N168="Revisar","Conferir dados",IF(N168="Em atraso","Cobrança vencida",IF(N168="Recebido parcial",IF(F168&lt;'Premissas'!$B$2,"Parcial e vencida","Recebimento parcial"),IF(N168="A vencer","Vence em breve","")))))</f>
        <v/>
      </c>
      <c r="R168" s="20" t="n"/>
    </row>
    <row r="169" ht="23" customHeight="1">
      <c r="A169" s="18" t="n"/>
      <c r="B169" s="18" t="n"/>
      <c r="C169" s="19" t="n"/>
      <c r="D169" s="20" t="n"/>
      <c r="E169" s="37" t="n"/>
      <c r="F169" s="37" t="n"/>
      <c r="G169" s="38" t="n"/>
      <c r="H169" s="38" t="n"/>
      <c r="I169" s="38" t="n"/>
      <c r="J169" s="39">
        <f>IF(A169="","",IF(OR(G169="",G169&lt;=0),"",MAX(0,G169+IF(H169="",0,H169)-IF(I169="",0,I169))))</f>
        <v/>
      </c>
      <c r="K169" s="37" t="n"/>
      <c r="L169" s="38" t="n"/>
      <c r="M169" s="39">
        <f>IF(OR(A169="",J169=""),"",J169-IF(L169="",0,L169))</f>
        <v/>
      </c>
      <c r="N169" s="24">
        <f>IF(COUNTA(A169:I169,K169:L169,R169)=0,"",IF(OR(A169="",B169="",C169="",D169="",E169="",F169="",J169="",F169&lt;E169,AND(A169&lt;&gt;"",COUNTIF($A$2:$A$201,A169)&gt;1),AND(K169="",L169&lt;&gt;""),AND(K169&lt;&gt;"",OR(L169="",L169&lt;=0,K169&lt;E169,K169&gt;'Premissas'!$B$2))),"Revisar",IF(M169&lt;0,"Revisar",IF(M169=0,IF(K169="","Revisar","Recebido"),IF(IF(L169="",0,L169)&gt;0,"Recebido parcial",IF(F169&lt;'Premissas'!$B$2,"Em atraso",IF(F169&lt;='Premissas'!$B$2+'Premissas'!$B$3,"A vencer","Em aberto")))))))</f>
        <v/>
      </c>
      <c r="O169" s="25">
        <f>IF(OR(N169="",N169="Revisar",M169="",M169&lt;=0,F169="",F169&gt;='Premissas'!$B$2),"",'Premissas'!$B$2-F169)</f>
        <v/>
      </c>
      <c r="P169" s="24">
        <f>IF(N169="","",IF(N169="Recebido","Quitado",IF(N169="Revisar","Revisar",IF(O169="","Sem atraso",IF(O169&lt;='Premissas'!$B$4,"1 a "&amp;'Premissas'!$B$4&amp;" dias",IF(O169&lt;='Premissas'!$B$5,('Premissas'!$B$4+1)&amp;" a "&amp;'Premissas'!$B$5&amp;" dias","Acima de "&amp;'Premissas'!$B$5&amp;" dias"))))))</f>
        <v/>
      </c>
      <c r="Q169" s="24">
        <f>IF(N169="","",IF(N169="Revisar","Conferir dados",IF(N169="Em atraso","Cobrança vencida",IF(N169="Recebido parcial",IF(F169&lt;'Premissas'!$B$2,"Parcial e vencida","Recebimento parcial"),IF(N169="A vencer","Vence em breve","")))))</f>
        <v/>
      </c>
      <c r="R169" s="20" t="n"/>
    </row>
    <row r="170" ht="23" customHeight="1">
      <c r="A170" s="18" t="n"/>
      <c r="B170" s="18" t="n"/>
      <c r="C170" s="19" t="n"/>
      <c r="D170" s="20" t="n"/>
      <c r="E170" s="37" t="n"/>
      <c r="F170" s="37" t="n"/>
      <c r="G170" s="38" t="n"/>
      <c r="H170" s="38" t="n"/>
      <c r="I170" s="38" t="n"/>
      <c r="J170" s="39">
        <f>IF(A170="","",IF(OR(G170="",G170&lt;=0),"",MAX(0,G170+IF(H170="",0,H170)-IF(I170="",0,I170))))</f>
        <v/>
      </c>
      <c r="K170" s="37" t="n"/>
      <c r="L170" s="38" t="n"/>
      <c r="M170" s="39">
        <f>IF(OR(A170="",J170=""),"",J170-IF(L170="",0,L170))</f>
        <v/>
      </c>
      <c r="N170" s="24">
        <f>IF(COUNTA(A170:I170,K170:L170,R170)=0,"",IF(OR(A170="",B170="",C170="",D170="",E170="",F170="",J170="",F170&lt;E170,AND(A170&lt;&gt;"",COUNTIF($A$2:$A$201,A170)&gt;1),AND(K170="",L170&lt;&gt;""),AND(K170&lt;&gt;"",OR(L170="",L170&lt;=0,K170&lt;E170,K170&gt;'Premissas'!$B$2))),"Revisar",IF(M170&lt;0,"Revisar",IF(M170=0,IF(K170="","Revisar","Recebido"),IF(IF(L170="",0,L170)&gt;0,"Recebido parcial",IF(F170&lt;'Premissas'!$B$2,"Em atraso",IF(F170&lt;='Premissas'!$B$2+'Premissas'!$B$3,"A vencer","Em aberto")))))))</f>
        <v/>
      </c>
      <c r="O170" s="25">
        <f>IF(OR(N170="",N170="Revisar",M170="",M170&lt;=0,F170="",F170&gt;='Premissas'!$B$2),"",'Premissas'!$B$2-F170)</f>
        <v/>
      </c>
      <c r="P170" s="24">
        <f>IF(N170="","",IF(N170="Recebido","Quitado",IF(N170="Revisar","Revisar",IF(O170="","Sem atraso",IF(O170&lt;='Premissas'!$B$4,"1 a "&amp;'Premissas'!$B$4&amp;" dias",IF(O170&lt;='Premissas'!$B$5,('Premissas'!$B$4+1)&amp;" a "&amp;'Premissas'!$B$5&amp;" dias","Acima de "&amp;'Premissas'!$B$5&amp;" dias"))))))</f>
        <v/>
      </c>
      <c r="Q170" s="24">
        <f>IF(N170="","",IF(N170="Revisar","Conferir dados",IF(N170="Em atraso","Cobrança vencida",IF(N170="Recebido parcial",IF(F170&lt;'Premissas'!$B$2,"Parcial e vencida","Recebimento parcial"),IF(N170="A vencer","Vence em breve","")))))</f>
        <v/>
      </c>
      <c r="R170" s="20" t="n"/>
    </row>
    <row r="171" ht="23" customHeight="1">
      <c r="A171" s="18" t="n"/>
      <c r="B171" s="18" t="n"/>
      <c r="C171" s="19" t="n"/>
      <c r="D171" s="20" t="n"/>
      <c r="E171" s="37" t="n"/>
      <c r="F171" s="37" t="n"/>
      <c r="G171" s="38" t="n"/>
      <c r="H171" s="38" t="n"/>
      <c r="I171" s="38" t="n"/>
      <c r="J171" s="39">
        <f>IF(A171="","",IF(OR(G171="",G171&lt;=0),"",MAX(0,G171+IF(H171="",0,H171)-IF(I171="",0,I171))))</f>
        <v/>
      </c>
      <c r="K171" s="37" t="n"/>
      <c r="L171" s="38" t="n"/>
      <c r="M171" s="39">
        <f>IF(OR(A171="",J171=""),"",J171-IF(L171="",0,L171))</f>
        <v/>
      </c>
      <c r="N171" s="24">
        <f>IF(COUNTA(A171:I171,K171:L171,R171)=0,"",IF(OR(A171="",B171="",C171="",D171="",E171="",F171="",J171="",F171&lt;E171,AND(A171&lt;&gt;"",COUNTIF($A$2:$A$201,A171)&gt;1),AND(K171="",L171&lt;&gt;""),AND(K171&lt;&gt;"",OR(L171="",L171&lt;=0,K171&lt;E171,K171&gt;'Premissas'!$B$2))),"Revisar",IF(M171&lt;0,"Revisar",IF(M171=0,IF(K171="","Revisar","Recebido"),IF(IF(L171="",0,L171)&gt;0,"Recebido parcial",IF(F171&lt;'Premissas'!$B$2,"Em atraso",IF(F171&lt;='Premissas'!$B$2+'Premissas'!$B$3,"A vencer","Em aberto")))))))</f>
        <v/>
      </c>
      <c r="O171" s="25">
        <f>IF(OR(N171="",N171="Revisar",M171="",M171&lt;=0,F171="",F171&gt;='Premissas'!$B$2),"",'Premissas'!$B$2-F171)</f>
        <v/>
      </c>
      <c r="P171" s="24">
        <f>IF(N171="","",IF(N171="Recebido","Quitado",IF(N171="Revisar","Revisar",IF(O171="","Sem atraso",IF(O171&lt;='Premissas'!$B$4,"1 a "&amp;'Premissas'!$B$4&amp;" dias",IF(O171&lt;='Premissas'!$B$5,('Premissas'!$B$4+1)&amp;" a "&amp;'Premissas'!$B$5&amp;" dias","Acima de "&amp;'Premissas'!$B$5&amp;" dias"))))))</f>
        <v/>
      </c>
      <c r="Q171" s="24">
        <f>IF(N171="","",IF(N171="Revisar","Conferir dados",IF(N171="Em atraso","Cobrança vencida",IF(N171="Recebido parcial",IF(F171&lt;'Premissas'!$B$2,"Parcial e vencida","Recebimento parcial"),IF(N171="A vencer","Vence em breve","")))))</f>
        <v/>
      </c>
      <c r="R171" s="20" t="n"/>
    </row>
    <row r="172" ht="23" customHeight="1">
      <c r="A172" s="18" t="n"/>
      <c r="B172" s="18" t="n"/>
      <c r="C172" s="19" t="n"/>
      <c r="D172" s="20" t="n"/>
      <c r="E172" s="37" t="n"/>
      <c r="F172" s="37" t="n"/>
      <c r="G172" s="38" t="n"/>
      <c r="H172" s="38" t="n"/>
      <c r="I172" s="38" t="n"/>
      <c r="J172" s="39">
        <f>IF(A172="","",IF(OR(G172="",G172&lt;=0),"",MAX(0,G172+IF(H172="",0,H172)-IF(I172="",0,I172))))</f>
        <v/>
      </c>
      <c r="K172" s="37" t="n"/>
      <c r="L172" s="38" t="n"/>
      <c r="M172" s="39">
        <f>IF(OR(A172="",J172=""),"",J172-IF(L172="",0,L172))</f>
        <v/>
      </c>
      <c r="N172" s="24">
        <f>IF(COUNTA(A172:I172,K172:L172,R172)=0,"",IF(OR(A172="",B172="",C172="",D172="",E172="",F172="",J172="",F172&lt;E172,AND(A172&lt;&gt;"",COUNTIF($A$2:$A$201,A172)&gt;1),AND(K172="",L172&lt;&gt;""),AND(K172&lt;&gt;"",OR(L172="",L172&lt;=0,K172&lt;E172,K172&gt;'Premissas'!$B$2))),"Revisar",IF(M172&lt;0,"Revisar",IF(M172=0,IF(K172="","Revisar","Recebido"),IF(IF(L172="",0,L172)&gt;0,"Recebido parcial",IF(F172&lt;'Premissas'!$B$2,"Em atraso",IF(F172&lt;='Premissas'!$B$2+'Premissas'!$B$3,"A vencer","Em aberto")))))))</f>
        <v/>
      </c>
      <c r="O172" s="25">
        <f>IF(OR(N172="",N172="Revisar",M172="",M172&lt;=0,F172="",F172&gt;='Premissas'!$B$2),"",'Premissas'!$B$2-F172)</f>
        <v/>
      </c>
      <c r="P172" s="24">
        <f>IF(N172="","",IF(N172="Recebido","Quitado",IF(N172="Revisar","Revisar",IF(O172="","Sem atraso",IF(O172&lt;='Premissas'!$B$4,"1 a "&amp;'Premissas'!$B$4&amp;" dias",IF(O172&lt;='Premissas'!$B$5,('Premissas'!$B$4+1)&amp;" a "&amp;'Premissas'!$B$5&amp;" dias","Acima de "&amp;'Premissas'!$B$5&amp;" dias"))))))</f>
        <v/>
      </c>
      <c r="Q172" s="24">
        <f>IF(N172="","",IF(N172="Revisar","Conferir dados",IF(N172="Em atraso","Cobrança vencida",IF(N172="Recebido parcial",IF(F172&lt;'Premissas'!$B$2,"Parcial e vencida","Recebimento parcial"),IF(N172="A vencer","Vence em breve","")))))</f>
        <v/>
      </c>
      <c r="R172" s="20" t="n"/>
    </row>
    <row r="173" ht="23" customHeight="1">
      <c r="A173" s="18" t="n"/>
      <c r="B173" s="18" t="n"/>
      <c r="C173" s="19" t="n"/>
      <c r="D173" s="20" t="n"/>
      <c r="E173" s="37" t="n"/>
      <c r="F173" s="37" t="n"/>
      <c r="G173" s="38" t="n"/>
      <c r="H173" s="38" t="n"/>
      <c r="I173" s="38" t="n"/>
      <c r="J173" s="39">
        <f>IF(A173="","",IF(OR(G173="",G173&lt;=0),"",MAX(0,G173+IF(H173="",0,H173)-IF(I173="",0,I173))))</f>
        <v/>
      </c>
      <c r="K173" s="37" t="n"/>
      <c r="L173" s="38" t="n"/>
      <c r="M173" s="39">
        <f>IF(OR(A173="",J173=""),"",J173-IF(L173="",0,L173))</f>
        <v/>
      </c>
      <c r="N173" s="24">
        <f>IF(COUNTA(A173:I173,K173:L173,R173)=0,"",IF(OR(A173="",B173="",C173="",D173="",E173="",F173="",J173="",F173&lt;E173,AND(A173&lt;&gt;"",COUNTIF($A$2:$A$201,A173)&gt;1),AND(K173="",L173&lt;&gt;""),AND(K173&lt;&gt;"",OR(L173="",L173&lt;=0,K173&lt;E173,K173&gt;'Premissas'!$B$2))),"Revisar",IF(M173&lt;0,"Revisar",IF(M173=0,IF(K173="","Revisar","Recebido"),IF(IF(L173="",0,L173)&gt;0,"Recebido parcial",IF(F173&lt;'Premissas'!$B$2,"Em atraso",IF(F173&lt;='Premissas'!$B$2+'Premissas'!$B$3,"A vencer","Em aberto")))))))</f>
        <v/>
      </c>
      <c r="O173" s="25">
        <f>IF(OR(N173="",N173="Revisar",M173="",M173&lt;=0,F173="",F173&gt;='Premissas'!$B$2),"",'Premissas'!$B$2-F173)</f>
        <v/>
      </c>
      <c r="P173" s="24">
        <f>IF(N173="","",IF(N173="Recebido","Quitado",IF(N173="Revisar","Revisar",IF(O173="","Sem atraso",IF(O173&lt;='Premissas'!$B$4,"1 a "&amp;'Premissas'!$B$4&amp;" dias",IF(O173&lt;='Premissas'!$B$5,('Premissas'!$B$4+1)&amp;" a "&amp;'Premissas'!$B$5&amp;" dias","Acima de "&amp;'Premissas'!$B$5&amp;" dias"))))))</f>
        <v/>
      </c>
      <c r="Q173" s="24">
        <f>IF(N173="","",IF(N173="Revisar","Conferir dados",IF(N173="Em atraso","Cobrança vencida",IF(N173="Recebido parcial",IF(F173&lt;'Premissas'!$B$2,"Parcial e vencida","Recebimento parcial"),IF(N173="A vencer","Vence em breve","")))))</f>
        <v/>
      </c>
      <c r="R173" s="20" t="n"/>
    </row>
    <row r="174" ht="23" customHeight="1">
      <c r="A174" s="18" t="n"/>
      <c r="B174" s="18" t="n"/>
      <c r="C174" s="19" t="n"/>
      <c r="D174" s="20" t="n"/>
      <c r="E174" s="37" t="n"/>
      <c r="F174" s="37" t="n"/>
      <c r="G174" s="38" t="n"/>
      <c r="H174" s="38" t="n"/>
      <c r="I174" s="38" t="n"/>
      <c r="J174" s="39">
        <f>IF(A174="","",IF(OR(G174="",G174&lt;=0),"",MAX(0,G174+IF(H174="",0,H174)-IF(I174="",0,I174))))</f>
        <v/>
      </c>
      <c r="K174" s="37" t="n"/>
      <c r="L174" s="38" t="n"/>
      <c r="M174" s="39">
        <f>IF(OR(A174="",J174=""),"",J174-IF(L174="",0,L174))</f>
        <v/>
      </c>
      <c r="N174" s="24">
        <f>IF(COUNTA(A174:I174,K174:L174,R174)=0,"",IF(OR(A174="",B174="",C174="",D174="",E174="",F174="",J174="",F174&lt;E174,AND(A174&lt;&gt;"",COUNTIF($A$2:$A$201,A174)&gt;1),AND(K174="",L174&lt;&gt;""),AND(K174&lt;&gt;"",OR(L174="",L174&lt;=0,K174&lt;E174,K174&gt;'Premissas'!$B$2))),"Revisar",IF(M174&lt;0,"Revisar",IF(M174=0,IF(K174="","Revisar","Recebido"),IF(IF(L174="",0,L174)&gt;0,"Recebido parcial",IF(F174&lt;'Premissas'!$B$2,"Em atraso",IF(F174&lt;='Premissas'!$B$2+'Premissas'!$B$3,"A vencer","Em aberto")))))))</f>
        <v/>
      </c>
      <c r="O174" s="25">
        <f>IF(OR(N174="",N174="Revisar",M174="",M174&lt;=0,F174="",F174&gt;='Premissas'!$B$2),"",'Premissas'!$B$2-F174)</f>
        <v/>
      </c>
      <c r="P174" s="24">
        <f>IF(N174="","",IF(N174="Recebido","Quitado",IF(N174="Revisar","Revisar",IF(O174="","Sem atraso",IF(O174&lt;='Premissas'!$B$4,"1 a "&amp;'Premissas'!$B$4&amp;" dias",IF(O174&lt;='Premissas'!$B$5,('Premissas'!$B$4+1)&amp;" a "&amp;'Premissas'!$B$5&amp;" dias","Acima de "&amp;'Premissas'!$B$5&amp;" dias"))))))</f>
        <v/>
      </c>
      <c r="Q174" s="24">
        <f>IF(N174="","",IF(N174="Revisar","Conferir dados",IF(N174="Em atraso","Cobrança vencida",IF(N174="Recebido parcial",IF(F174&lt;'Premissas'!$B$2,"Parcial e vencida","Recebimento parcial"),IF(N174="A vencer","Vence em breve","")))))</f>
        <v/>
      </c>
      <c r="R174" s="20" t="n"/>
    </row>
    <row r="175" ht="23" customHeight="1">
      <c r="A175" s="18" t="n"/>
      <c r="B175" s="18" t="n"/>
      <c r="C175" s="19" t="n"/>
      <c r="D175" s="20" t="n"/>
      <c r="E175" s="37" t="n"/>
      <c r="F175" s="37" t="n"/>
      <c r="G175" s="38" t="n"/>
      <c r="H175" s="38" t="n"/>
      <c r="I175" s="38" t="n"/>
      <c r="J175" s="39">
        <f>IF(A175="","",IF(OR(G175="",G175&lt;=0),"",MAX(0,G175+IF(H175="",0,H175)-IF(I175="",0,I175))))</f>
        <v/>
      </c>
      <c r="K175" s="37" t="n"/>
      <c r="L175" s="38" t="n"/>
      <c r="M175" s="39">
        <f>IF(OR(A175="",J175=""),"",J175-IF(L175="",0,L175))</f>
        <v/>
      </c>
      <c r="N175" s="24">
        <f>IF(COUNTA(A175:I175,K175:L175,R175)=0,"",IF(OR(A175="",B175="",C175="",D175="",E175="",F175="",J175="",F175&lt;E175,AND(A175&lt;&gt;"",COUNTIF($A$2:$A$201,A175)&gt;1),AND(K175="",L175&lt;&gt;""),AND(K175&lt;&gt;"",OR(L175="",L175&lt;=0,K175&lt;E175,K175&gt;'Premissas'!$B$2))),"Revisar",IF(M175&lt;0,"Revisar",IF(M175=0,IF(K175="","Revisar","Recebido"),IF(IF(L175="",0,L175)&gt;0,"Recebido parcial",IF(F175&lt;'Premissas'!$B$2,"Em atraso",IF(F175&lt;='Premissas'!$B$2+'Premissas'!$B$3,"A vencer","Em aberto")))))))</f>
        <v/>
      </c>
      <c r="O175" s="25">
        <f>IF(OR(N175="",N175="Revisar",M175="",M175&lt;=0,F175="",F175&gt;='Premissas'!$B$2),"",'Premissas'!$B$2-F175)</f>
        <v/>
      </c>
      <c r="P175" s="24">
        <f>IF(N175="","",IF(N175="Recebido","Quitado",IF(N175="Revisar","Revisar",IF(O175="","Sem atraso",IF(O175&lt;='Premissas'!$B$4,"1 a "&amp;'Premissas'!$B$4&amp;" dias",IF(O175&lt;='Premissas'!$B$5,('Premissas'!$B$4+1)&amp;" a "&amp;'Premissas'!$B$5&amp;" dias","Acima de "&amp;'Premissas'!$B$5&amp;" dias"))))))</f>
        <v/>
      </c>
      <c r="Q175" s="24">
        <f>IF(N175="","",IF(N175="Revisar","Conferir dados",IF(N175="Em atraso","Cobrança vencida",IF(N175="Recebido parcial",IF(F175&lt;'Premissas'!$B$2,"Parcial e vencida","Recebimento parcial"),IF(N175="A vencer","Vence em breve","")))))</f>
        <v/>
      </c>
      <c r="R175" s="20" t="n"/>
    </row>
    <row r="176" ht="23" customHeight="1">
      <c r="A176" s="18" t="n"/>
      <c r="B176" s="18" t="n"/>
      <c r="C176" s="19" t="n"/>
      <c r="D176" s="20" t="n"/>
      <c r="E176" s="37" t="n"/>
      <c r="F176" s="37" t="n"/>
      <c r="G176" s="38" t="n"/>
      <c r="H176" s="38" t="n"/>
      <c r="I176" s="38" t="n"/>
      <c r="J176" s="39">
        <f>IF(A176="","",IF(OR(G176="",G176&lt;=0),"",MAX(0,G176+IF(H176="",0,H176)-IF(I176="",0,I176))))</f>
        <v/>
      </c>
      <c r="K176" s="37" t="n"/>
      <c r="L176" s="38" t="n"/>
      <c r="M176" s="39">
        <f>IF(OR(A176="",J176=""),"",J176-IF(L176="",0,L176))</f>
        <v/>
      </c>
      <c r="N176" s="24">
        <f>IF(COUNTA(A176:I176,K176:L176,R176)=0,"",IF(OR(A176="",B176="",C176="",D176="",E176="",F176="",J176="",F176&lt;E176,AND(A176&lt;&gt;"",COUNTIF($A$2:$A$201,A176)&gt;1),AND(K176="",L176&lt;&gt;""),AND(K176&lt;&gt;"",OR(L176="",L176&lt;=0,K176&lt;E176,K176&gt;'Premissas'!$B$2))),"Revisar",IF(M176&lt;0,"Revisar",IF(M176=0,IF(K176="","Revisar","Recebido"),IF(IF(L176="",0,L176)&gt;0,"Recebido parcial",IF(F176&lt;'Premissas'!$B$2,"Em atraso",IF(F176&lt;='Premissas'!$B$2+'Premissas'!$B$3,"A vencer","Em aberto")))))))</f>
        <v/>
      </c>
      <c r="O176" s="25">
        <f>IF(OR(N176="",N176="Revisar",M176="",M176&lt;=0,F176="",F176&gt;='Premissas'!$B$2),"",'Premissas'!$B$2-F176)</f>
        <v/>
      </c>
      <c r="P176" s="24">
        <f>IF(N176="","",IF(N176="Recebido","Quitado",IF(N176="Revisar","Revisar",IF(O176="","Sem atraso",IF(O176&lt;='Premissas'!$B$4,"1 a "&amp;'Premissas'!$B$4&amp;" dias",IF(O176&lt;='Premissas'!$B$5,('Premissas'!$B$4+1)&amp;" a "&amp;'Premissas'!$B$5&amp;" dias","Acima de "&amp;'Premissas'!$B$5&amp;" dias"))))))</f>
        <v/>
      </c>
      <c r="Q176" s="24">
        <f>IF(N176="","",IF(N176="Revisar","Conferir dados",IF(N176="Em atraso","Cobrança vencida",IF(N176="Recebido parcial",IF(F176&lt;'Premissas'!$B$2,"Parcial e vencida","Recebimento parcial"),IF(N176="A vencer","Vence em breve","")))))</f>
        <v/>
      </c>
      <c r="R176" s="20" t="n"/>
    </row>
    <row r="177" ht="23" customHeight="1">
      <c r="A177" s="18" t="n"/>
      <c r="B177" s="18" t="n"/>
      <c r="C177" s="19" t="n"/>
      <c r="D177" s="20" t="n"/>
      <c r="E177" s="37" t="n"/>
      <c r="F177" s="37" t="n"/>
      <c r="G177" s="38" t="n"/>
      <c r="H177" s="38" t="n"/>
      <c r="I177" s="38" t="n"/>
      <c r="J177" s="39">
        <f>IF(A177="","",IF(OR(G177="",G177&lt;=0),"",MAX(0,G177+IF(H177="",0,H177)-IF(I177="",0,I177))))</f>
        <v/>
      </c>
      <c r="K177" s="37" t="n"/>
      <c r="L177" s="38" t="n"/>
      <c r="M177" s="39">
        <f>IF(OR(A177="",J177=""),"",J177-IF(L177="",0,L177))</f>
        <v/>
      </c>
      <c r="N177" s="24">
        <f>IF(COUNTA(A177:I177,K177:L177,R177)=0,"",IF(OR(A177="",B177="",C177="",D177="",E177="",F177="",J177="",F177&lt;E177,AND(A177&lt;&gt;"",COUNTIF($A$2:$A$201,A177)&gt;1),AND(K177="",L177&lt;&gt;""),AND(K177&lt;&gt;"",OR(L177="",L177&lt;=0,K177&lt;E177,K177&gt;'Premissas'!$B$2))),"Revisar",IF(M177&lt;0,"Revisar",IF(M177=0,IF(K177="","Revisar","Recebido"),IF(IF(L177="",0,L177)&gt;0,"Recebido parcial",IF(F177&lt;'Premissas'!$B$2,"Em atraso",IF(F177&lt;='Premissas'!$B$2+'Premissas'!$B$3,"A vencer","Em aberto")))))))</f>
        <v/>
      </c>
      <c r="O177" s="25">
        <f>IF(OR(N177="",N177="Revisar",M177="",M177&lt;=0,F177="",F177&gt;='Premissas'!$B$2),"",'Premissas'!$B$2-F177)</f>
        <v/>
      </c>
      <c r="P177" s="24">
        <f>IF(N177="","",IF(N177="Recebido","Quitado",IF(N177="Revisar","Revisar",IF(O177="","Sem atraso",IF(O177&lt;='Premissas'!$B$4,"1 a "&amp;'Premissas'!$B$4&amp;" dias",IF(O177&lt;='Premissas'!$B$5,('Premissas'!$B$4+1)&amp;" a "&amp;'Premissas'!$B$5&amp;" dias","Acima de "&amp;'Premissas'!$B$5&amp;" dias"))))))</f>
        <v/>
      </c>
      <c r="Q177" s="24">
        <f>IF(N177="","",IF(N177="Revisar","Conferir dados",IF(N177="Em atraso","Cobrança vencida",IF(N177="Recebido parcial",IF(F177&lt;'Premissas'!$B$2,"Parcial e vencida","Recebimento parcial"),IF(N177="A vencer","Vence em breve","")))))</f>
        <v/>
      </c>
      <c r="R177" s="20" t="n"/>
    </row>
    <row r="178" ht="23" customHeight="1">
      <c r="A178" s="18" t="n"/>
      <c r="B178" s="18" t="n"/>
      <c r="C178" s="19" t="n"/>
      <c r="D178" s="20" t="n"/>
      <c r="E178" s="37" t="n"/>
      <c r="F178" s="37" t="n"/>
      <c r="G178" s="38" t="n"/>
      <c r="H178" s="38" t="n"/>
      <c r="I178" s="38" t="n"/>
      <c r="J178" s="39">
        <f>IF(A178="","",IF(OR(G178="",G178&lt;=0),"",MAX(0,G178+IF(H178="",0,H178)-IF(I178="",0,I178))))</f>
        <v/>
      </c>
      <c r="K178" s="37" t="n"/>
      <c r="L178" s="38" t="n"/>
      <c r="M178" s="39">
        <f>IF(OR(A178="",J178=""),"",J178-IF(L178="",0,L178))</f>
        <v/>
      </c>
      <c r="N178" s="24">
        <f>IF(COUNTA(A178:I178,K178:L178,R178)=0,"",IF(OR(A178="",B178="",C178="",D178="",E178="",F178="",J178="",F178&lt;E178,AND(A178&lt;&gt;"",COUNTIF($A$2:$A$201,A178)&gt;1),AND(K178="",L178&lt;&gt;""),AND(K178&lt;&gt;"",OR(L178="",L178&lt;=0,K178&lt;E178,K178&gt;'Premissas'!$B$2))),"Revisar",IF(M178&lt;0,"Revisar",IF(M178=0,IF(K178="","Revisar","Recebido"),IF(IF(L178="",0,L178)&gt;0,"Recebido parcial",IF(F178&lt;'Premissas'!$B$2,"Em atraso",IF(F178&lt;='Premissas'!$B$2+'Premissas'!$B$3,"A vencer","Em aberto")))))))</f>
        <v/>
      </c>
      <c r="O178" s="25">
        <f>IF(OR(N178="",N178="Revisar",M178="",M178&lt;=0,F178="",F178&gt;='Premissas'!$B$2),"",'Premissas'!$B$2-F178)</f>
        <v/>
      </c>
      <c r="P178" s="24">
        <f>IF(N178="","",IF(N178="Recebido","Quitado",IF(N178="Revisar","Revisar",IF(O178="","Sem atraso",IF(O178&lt;='Premissas'!$B$4,"1 a "&amp;'Premissas'!$B$4&amp;" dias",IF(O178&lt;='Premissas'!$B$5,('Premissas'!$B$4+1)&amp;" a "&amp;'Premissas'!$B$5&amp;" dias","Acima de "&amp;'Premissas'!$B$5&amp;" dias"))))))</f>
        <v/>
      </c>
      <c r="Q178" s="24">
        <f>IF(N178="","",IF(N178="Revisar","Conferir dados",IF(N178="Em atraso","Cobrança vencida",IF(N178="Recebido parcial",IF(F178&lt;'Premissas'!$B$2,"Parcial e vencida","Recebimento parcial"),IF(N178="A vencer","Vence em breve","")))))</f>
        <v/>
      </c>
      <c r="R178" s="20" t="n"/>
    </row>
    <row r="179" ht="23" customHeight="1">
      <c r="A179" s="18" t="n"/>
      <c r="B179" s="18" t="n"/>
      <c r="C179" s="19" t="n"/>
      <c r="D179" s="20" t="n"/>
      <c r="E179" s="37" t="n"/>
      <c r="F179" s="37" t="n"/>
      <c r="G179" s="38" t="n"/>
      <c r="H179" s="38" t="n"/>
      <c r="I179" s="38" t="n"/>
      <c r="J179" s="39">
        <f>IF(A179="","",IF(OR(G179="",G179&lt;=0),"",MAX(0,G179+IF(H179="",0,H179)-IF(I179="",0,I179))))</f>
        <v/>
      </c>
      <c r="K179" s="37" t="n"/>
      <c r="L179" s="38" t="n"/>
      <c r="M179" s="39">
        <f>IF(OR(A179="",J179=""),"",J179-IF(L179="",0,L179))</f>
        <v/>
      </c>
      <c r="N179" s="24">
        <f>IF(COUNTA(A179:I179,K179:L179,R179)=0,"",IF(OR(A179="",B179="",C179="",D179="",E179="",F179="",J179="",F179&lt;E179,AND(A179&lt;&gt;"",COUNTIF($A$2:$A$201,A179)&gt;1),AND(K179="",L179&lt;&gt;""),AND(K179&lt;&gt;"",OR(L179="",L179&lt;=0,K179&lt;E179,K179&gt;'Premissas'!$B$2))),"Revisar",IF(M179&lt;0,"Revisar",IF(M179=0,IF(K179="","Revisar","Recebido"),IF(IF(L179="",0,L179)&gt;0,"Recebido parcial",IF(F179&lt;'Premissas'!$B$2,"Em atraso",IF(F179&lt;='Premissas'!$B$2+'Premissas'!$B$3,"A vencer","Em aberto")))))))</f>
        <v/>
      </c>
      <c r="O179" s="25">
        <f>IF(OR(N179="",N179="Revisar",M179="",M179&lt;=0,F179="",F179&gt;='Premissas'!$B$2),"",'Premissas'!$B$2-F179)</f>
        <v/>
      </c>
      <c r="P179" s="24">
        <f>IF(N179="","",IF(N179="Recebido","Quitado",IF(N179="Revisar","Revisar",IF(O179="","Sem atraso",IF(O179&lt;='Premissas'!$B$4,"1 a "&amp;'Premissas'!$B$4&amp;" dias",IF(O179&lt;='Premissas'!$B$5,('Premissas'!$B$4+1)&amp;" a "&amp;'Premissas'!$B$5&amp;" dias","Acima de "&amp;'Premissas'!$B$5&amp;" dias"))))))</f>
        <v/>
      </c>
      <c r="Q179" s="24">
        <f>IF(N179="","",IF(N179="Revisar","Conferir dados",IF(N179="Em atraso","Cobrança vencida",IF(N179="Recebido parcial",IF(F179&lt;'Premissas'!$B$2,"Parcial e vencida","Recebimento parcial"),IF(N179="A vencer","Vence em breve","")))))</f>
        <v/>
      </c>
      <c r="R179" s="20" t="n"/>
    </row>
    <row r="180" ht="23" customHeight="1">
      <c r="A180" s="18" t="n"/>
      <c r="B180" s="18" t="n"/>
      <c r="C180" s="19" t="n"/>
      <c r="D180" s="20" t="n"/>
      <c r="E180" s="37" t="n"/>
      <c r="F180" s="37" t="n"/>
      <c r="G180" s="38" t="n"/>
      <c r="H180" s="38" t="n"/>
      <c r="I180" s="38" t="n"/>
      <c r="J180" s="39">
        <f>IF(A180="","",IF(OR(G180="",G180&lt;=0),"",MAX(0,G180+IF(H180="",0,H180)-IF(I180="",0,I180))))</f>
        <v/>
      </c>
      <c r="K180" s="37" t="n"/>
      <c r="L180" s="38" t="n"/>
      <c r="M180" s="39">
        <f>IF(OR(A180="",J180=""),"",J180-IF(L180="",0,L180))</f>
        <v/>
      </c>
      <c r="N180" s="24">
        <f>IF(COUNTA(A180:I180,K180:L180,R180)=0,"",IF(OR(A180="",B180="",C180="",D180="",E180="",F180="",J180="",F180&lt;E180,AND(A180&lt;&gt;"",COUNTIF($A$2:$A$201,A180)&gt;1),AND(K180="",L180&lt;&gt;""),AND(K180&lt;&gt;"",OR(L180="",L180&lt;=0,K180&lt;E180,K180&gt;'Premissas'!$B$2))),"Revisar",IF(M180&lt;0,"Revisar",IF(M180=0,IF(K180="","Revisar","Recebido"),IF(IF(L180="",0,L180)&gt;0,"Recebido parcial",IF(F180&lt;'Premissas'!$B$2,"Em atraso",IF(F180&lt;='Premissas'!$B$2+'Premissas'!$B$3,"A vencer","Em aberto")))))))</f>
        <v/>
      </c>
      <c r="O180" s="25">
        <f>IF(OR(N180="",N180="Revisar",M180="",M180&lt;=0,F180="",F180&gt;='Premissas'!$B$2),"",'Premissas'!$B$2-F180)</f>
        <v/>
      </c>
      <c r="P180" s="24">
        <f>IF(N180="","",IF(N180="Recebido","Quitado",IF(N180="Revisar","Revisar",IF(O180="","Sem atraso",IF(O180&lt;='Premissas'!$B$4,"1 a "&amp;'Premissas'!$B$4&amp;" dias",IF(O180&lt;='Premissas'!$B$5,('Premissas'!$B$4+1)&amp;" a "&amp;'Premissas'!$B$5&amp;" dias","Acima de "&amp;'Premissas'!$B$5&amp;" dias"))))))</f>
        <v/>
      </c>
      <c r="Q180" s="24">
        <f>IF(N180="","",IF(N180="Revisar","Conferir dados",IF(N180="Em atraso","Cobrança vencida",IF(N180="Recebido parcial",IF(F180&lt;'Premissas'!$B$2,"Parcial e vencida","Recebimento parcial"),IF(N180="A vencer","Vence em breve","")))))</f>
        <v/>
      </c>
      <c r="R180" s="20" t="n"/>
    </row>
    <row r="181" ht="23" customHeight="1">
      <c r="A181" s="18" t="n"/>
      <c r="B181" s="18" t="n"/>
      <c r="C181" s="19" t="n"/>
      <c r="D181" s="20" t="n"/>
      <c r="E181" s="37" t="n"/>
      <c r="F181" s="37" t="n"/>
      <c r="G181" s="38" t="n"/>
      <c r="H181" s="38" t="n"/>
      <c r="I181" s="38" t="n"/>
      <c r="J181" s="39">
        <f>IF(A181="","",IF(OR(G181="",G181&lt;=0),"",MAX(0,G181+IF(H181="",0,H181)-IF(I181="",0,I181))))</f>
        <v/>
      </c>
      <c r="K181" s="37" t="n"/>
      <c r="L181" s="38" t="n"/>
      <c r="M181" s="39">
        <f>IF(OR(A181="",J181=""),"",J181-IF(L181="",0,L181))</f>
        <v/>
      </c>
      <c r="N181" s="24">
        <f>IF(COUNTA(A181:I181,K181:L181,R181)=0,"",IF(OR(A181="",B181="",C181="",D181="",E181="",F181="",J181="",F181&lt;E181,AND(A181&lt;&gt;"",COUNTIF($A$2:$A$201,A181)&gt;1),AND(K181="",L181&lt;&gt;""),AND(K181&lt;&gt;"",OR(L181="",L181&lt;=0,K181&lt;E181,K181&gt;'Premissas'!$B$2))),"Revisar",IF(M181&lt;0,"Revisar",IF(M181=0,IF(K181="","Revisar","Recebido"),IF(IF(L181="",0,L181)&gt;0,"Recebido parcial",IF(F181&lt;'Premissas'!$B$2,"Em atraso",IF(F181&lt;='Premissas'!$B$2+'Premissas'!$B$3,"A vencer","Em aberto")))))))</f>
        <v/>
      </c>
      <c r="O181" s="25">
        <f>IF(OR(N181="",N181="Revisar",M181="",M181&lt;=0,F181="",F181&gt;='Premissas'!$B$2),"",'Premissas'!$B$2-F181)</f>
        <v/>
      </c>
      <c r="P181" s="24">
        <f>IF(N181="","",IF(N181="Recebido","Quitado",IF(N181="Revisar","Revisar",IF(O181="","Sem atraso",IF(O181&lt;='Premissas'!$B$4,"1 a "&amp;'Premissas'!$B$4&amp;" dias",IF(O181&lt;='Premissas'!$B$5,('Premissas'!$B$4+1)&amp;" a "&amp;'Premissas'!$B$5&amp;" dias","Acima de "&amp;'Premissas'!$B$5&amp;" dias"))))))</f>
        <v/>
      </c>
      <c r="Q181" s="24">
        <f>IF(N181="","",IF(N181="Revisar","Conferir dados",IF(N181="Em atraso","Cobrança vencida",IF(N181="Recebido parcial",IF(F181&lt;'Premissas'!$B$2,"Parcial e vencida","Recebimento parcial"),IF(N181="A vencer","Vence em breve","")))))</f>
        <v/>
      </c>
      <c r="R181" s="20" t="n"/>
    </row>
    <row r="182" ht="23" customHeight="1">
      <c r="A182" s="18" t="n"/>
      <c r="B182" s="18" t="n"/>
      <c r="C182" s="19" t="n"/>
      <c r="D182" s="20" t="n"/>
      <c r="E182" s="37" t="n"/>
      <c r="F182" s="37" t="n"/>
      <c r="G182" s="38" t="n"/>
      <c r="H182" s="38" t="n"/>
      <c r="I182" s="38" t="n"/>
      <c r="J182" s="39">
        <f>IF(A182="","",IF(OR(G182="",G182&lt;=0),"",MAX(0,G182+IF(H182="",0,H182)-IF(I182="",0,I182))))</f>
        <v/>
      </c>
      <c r="K182" s="37" t="n"/>
      <c r="L182" s="38" t="n"/>
      <c r="M182" s="39">
        <f>IF(OR(A182="",J182=""),"",J182-IF(L182="",0,L182))</f>
        <v/>
      </c>
      <c r="N182" s="24">
        <f>IF(COUNTA(A182:I182,K182:L182,R182)=0,"",IF(OR(A182="",B182="",C182="",D182="",E182="",F182="",J182="",F182&lt;E182,AND(A182&lt;&gt;"",COUNTIF($A$2:$A$201,A182)&gt;1),AND(K182="",L182&lt;&gt;""),AND(K182&lt;&gt;"",OR(L182="",L182&lt;=0,K182&lt;E182,K182&gt;'Premissas'!$B$2))),"Revisar",IF(M182&lt;0,"Revisar",IF(M182=0,IF(K182="","Revisar","Recebido"),IF(IF(L182="",0,L182)&gt;0,"Recebido parcial",IF(F182&lt;'Premissas'!$B$2,"Em atraso",IF(F182&lt;='Premissas'!$B$2+'Premissas'!$B$3,"A vencer","Em aberto")))))))</f>
        <v/>
      </c>
      <c r="O182" s="25">
        <f>IF(OR(N182="",N182="Revisar",M182="",M182&lt;=0,F182="",F182&gt;='Premissas'!$B$2),"",'Premissas'!$B$2-F182)</f>
        <v/>
      </c>
      <c r="P182" s="24">
        <f>IF(N182="","",IF(N182="Recebido","Quitado",IF(N182="Revisar","Revisar",IF(O182="","Sem atraso",IF(O182&lt;='Premissas'!$B$4,"1 a "&amp;'Premissas'!$B$4&amp;" dias",IF(O182&lt;='Premissas'!$B$5,('Premissas'!$B$4+1)&amp;" a "&amp;'Premissas'!$B$5&amp;" dias","Acima de "&amp;'Premissas'!$B$5&amp;" dias"))))))</f>
        <v/>
      </c>
      <c r="Q182" s="24">
        <f>IF(N182="","",IF(N182="Revisar","Conferir dados",IF(N182="Em atraso","Cobrança vencida",IF(N182="Recebido parcial",IF(F182&lt;'Premissas'!$B$2,"Parcial e vencida","Recebimento parcial"),IF(N182="A vencer","Vence em breve","")))))</f>
        <v/>
      </c>
      <c r="R182" s="20" t="n"/>
    </row>
    <row r="183" ht="23" customHeight="1">
      <c r="A183" s="18" t="n"/>
      <c r="B183" s="18" t="n"/>
      <c r="C183" s="19" t="n"/>
      <c r="D183" s="20" t="n"/>
      <c r="E183" s="37" t="n"/>
      <c r="F183" s="37" t="n"/>
      <c r="G183" s="38" t="n"/>
      <c r="H183" s="38" t="n"/>
      <c r="I183" s="38" t="n"/>
      <c r="J183" s="39">
        <f>IF(A183="","",IF(OR(G183="",G183&lt;=0),"",MAX(0,G183+IF(H183="",0,H183)-IF(I183="",0,I183))))</f>
        <v/>
      </c>
      <c r="K183" s="37" t="n"/>
      <c r="L183" s="38" t="n"/>
      <c r="M183" s="39">
        <f>IF(OR(A183="",J183=""),"",J183-IF(L183="",0,L183))</f>
        <v/>
      </c>
      <c r="N183" s="24">
        <f>IF(COUNTA(A183:I183,K183:L183,R183)=0,"",IF(OR(A183="",B183="",C183="",D183="",E183="",F183="",J183="",F183&lt;E183,AND(A183&lt;&gt;"",COUNTIF($A$2:$A$201,A183)&gt;1),AND(K183="",L183&lt;&gt;""),AND(K183&lt;&gt;"",OR(L183="",L183&lt;=0,K183&lt;E183,K183&gt;'Premissas'!$B$2))),"Revisar",IF(M183&lt;0,"Revisar",IF(M183=0,IF(K183="","Revisar","Recebido"),IF(IF(L183="",0,L183)&gt;0,"Recebido parcial",IF(F183&lt;'Premissas'!$B$2,"Em atraso",IF(F183&lt;='Premissas'!$B$2+'Premissas'!$B$3,"A vencer","Em aberto")))))))</f>
        <v/>
      </c>
      <c r="O183" s="25">
        <f>IF(OR(N183="",N183="Revisar",M183="",M183&lt;=0,F183="",F183&gt;='Premissas'!$B$2),"",'Premissas'!$B$2-F183)</f>
        <v/>
      </c>
      <c r="P183" s="24">
        <f>IF(N183="","",IF(N183="Recebido","Quitado",IF(N183="Revisar","Revisar",IF(O183="","Sem atraso",IF(O183&lt;='Premissas'!$B$4,"1 a "&amp;'Premissas'!$B$4&amp;" dias",IF(O183&lt;='Premissas'!$B$5,('Premissas'!$B$4+1)&amp;" a "&amp;'Premissas'!$B$5&amp;" dias","Acima de "&amp;'Premissas'!$B$5&amp;" dias"))))))</f>
        <v/>
      </c>
      <c r="Q183" s="24">
        <f>IF(N183="","",IF(N183="Revisar","Conferir dados",IF(N183="Em atraso","Cobrança vencida",IF(N183="Recebido parcial",IF(F183&lt;'Premissas'!$B$2,"Parcial e vencida","Recebimento parcial"),IF(N183="A vencer","Vence em breve","")))))</f>
        <v/>
      </c>
      <c r="R183" s="20" t="n"/>
    </row>
    <row r="184" ht="23" customHeight="1">
      <c r="A184" s="18" t="n"/>
      <c r="B184" s="18" t="n"/>
      <c r="C184" s="19" t="n"/>
      <c r="D184" s="20" t="n"/>
      <c r="E184" s="37" t="n"/>
      <c r="F184" s="37" t="n"/>
      <c r="G184" s="38" t="n"/>
      <c r="H184" s="38" t="n"/>
      <c r="I184" s="38" t="n"/>
      <c r="J184" s="39">
        <f>IF(A184="","",IF(OR(G184="",G184&lt;=0),"",MAX(0,G184+IF(H184="",0,H184)-IF(I184="",0,I184))))</f>
        <v/>
      </c>
      <c r="K184" s="37" t="n"/>
      <c r="L184" s="38" t="n"/>
      <c r="M184" s="39">
        <f>IF(OR(A184="",J184=""),"",J184-IF(L184="",0,L184))</f>
        <v/>
      </c>
      <c r="N184" s="24">
        <f>IF(COUNTA(A184:I184,K184:L184,R184)=0,"",IF(OR(A184="",B184="",C184="",D184="",E184="",F184="",J184="",F184&lt;E184,AND(A184&lt;&gt;"",COUNTIF($A$2:$A$201,A184)&gt;1),AND(K184="",L184&lt;&gt;""),AND(K184&lt;&gt;"",OR(L184="",L184&lt;=0,K184&lt;E184,K184&gt;'Premissas'!$B$2))),"Revisar",IF(M184&lt;0,"Revisar",IF(M184=0,IF(K184="","Revisar","Recebido"),IF(IF(L184="",0,L184)&gt;0,"Recebido parcial",IF(F184&lt;'Premissas'!$B$2,"Em atraso",IF(F184&lt;='Premissas'!$B$2+'Premissas'!$B$3,"A vencer","Em aberto")))))))</f>
        <v/>
      </c>
      <c r="O184" s="25">
        <f>IF(OR(N184="",N184="Revisar",M184="",M184&lt;=0,F184="",F184&gt;='Premissas'!$B$2),"",'Premissas'!$B$2-F184)</f>
        <v/>
      </c>
      <c r="P184" s="24">
        <f>IF(N184="","",IF(N184="Recebido","Quitado",IF(N184="Revisar","Revisar",IF(O184="","Sem atraso",IF(O184&lt;='Premissas'!$B$4,"1 a "&amp;'Premissas'!$B$4&amp;" dias",IF(O184&lt;='Premissas'!$B$5,('Premissas'!$B$4+1)&amp;" a "&amp;'Premissas'!$B$5&amp;" dias","Acima de "&amp;'Premissas'!$B$5&amp;" dias"))))))</f>
        <v/>
      </c>
      <c r="Q184" s="24">
        <f>IF(N184="","",IF(N184="Revisar","Conferir dados",IF(N184="Em atraso","Cobrança vencida",IF(N184="Recebido parcial",IF(F184&lt;'Premissas'!$B$2,"Parcial e vencida","Recebimento parcial"),IF(N184="A vencer","Vence em breve","")))))</f>
        <v/>
      </c>
      <c r="R184" s="20" t="n"/>
    </row>
    <row r="185" ht="23" customHeight="1">
      <c r="A185" s="18" t="n"/>
      <c r="B185" s="18" t="n"/>
      <c r="C185" s="19" t="n"/>
      <c r="D185" s="20" t="n"/>
      <c r="E185" s="37" t="n"/>
      <c r="F185" s="37" t="n"/>
      <c r="G185" s="38" t="n"/>
      <c r="H185" s="38" t="n"/>
      <c r="I185" s="38" t="n"/>
      <c r="J185" s="39">
        <f>IF(A185="","",IF(OR(G185="",G185&lt;=0),"",MAX(0,G185+IF(H185="",0,H185)-IF(I185="",0,I185))))</f>
        <v/>
      </c>
      <c r="K185" s="37" t="n"/>
      <c r="L185" s="38" t="n"/>
      <c r="M185" s="39">
        <f>IF(OR(A185="",J185=""),"",J185-IF(L185="",0,L185))</f>
        <v/>
      </c>
      <c r="N185" s="24">
        <f>IF(COUNTA(A185:I185,K185:L185,R185)=0,"",IF(OR(A185="",B185="",C185="",D185="",E185="",F185="",J185="",F185&lt;E185,AND(A185&lt;&gt;"",COUNTIF($A$2:$A$201,A185)&gt;1),AND(K185="",L185&lt;&gt;""),AND(K185&lt;&gt;"",OR(L185="",L185&lt;=0,K185&lt;E185,K185&gt;'Premissas'!$B$2))),"Revisar",IF(M185&lt;0,"Revisar",IF(M185=0,IF(K185="","Revisar","Recebido"),IF(IF(L185="",0,L185)&gt;0,"Recebido parcial",IF(F185&lt;'Premissas'!$B$2,"Em atraso",IF(F185&lt;='Premissas'!$B$2+'Premissas'!$B$3,"A vencer","Em aberto")))))))</f>
        <v/>
      </c>
      <c r="O185" s="25">
        <f>IF(OR(N185="",N185="Revisar",M185="",M185&lt;=0,F185="",F185&gt;='Premissas'!$B$2),"",'Premissas'!$B$2-F185)</f>
        <v/>
      </c>
      <c r="P185" s="24">
        <f>IF(N185="","",IF(N185="Recebido","Quitado",IF(N185="Revisar","Revisar",IF(O185="","Sem atraso",IF(O185&lt;='Premissas'!$B$4,"1 a "&amp;'Premissas'!$B$4&amp;" dias",IF(O185&lt;='Premissas'!$B$5,('Premissas'!$B$4+1)&amp;" a "&amp;'Premissas'!$B$5&amp;" dias","Acima de "&amp;'Premissas'!$B$5&amp;" dias"))))))</f>
        <v/>
      </c>
      <c r="Q185" s="24">
        <f>IF(N185="","",IF(N185="Revisar","Conferir dados",IF(N185="Em atraso","Cobrança vencida",IF(N185="Recebido parcial",IF(F185&lt;'Premissas'!$B$2,"Parcial e vencida","Recebimento parcial"),IF(N185="A vencer","Vence em breve","")))))</f>
        <v/>
      </c>
      <c r="R185" s="20" t="n"/>
    </row>
    <row r="186" ht="23" customHeight="1">
      <c r="A186" s="18" t="n"/>
      <c r="B186" s="18" t="n"/>
      <c r="C186" s="19" t="n"/>
      <c r="D186" s="20" t="n"/>
      <c r="E186" s="37" t="n"/>
      <c r="F186" s="37" t="n"/>
      <c r="G186" s="38" t="n"/>
      <c r="H186" s="38" t="n"/>
      <c r="I186" s="38" t="n"/>
      <c r="J186" s="39">
        <f>IF(A186="","",IF(OR(G186="",G186&lt;=0),"",MAX(0,G186+IF(H186="",0,H186)-IF(I186="",0,I186))))</f>
        <v/>
      </c>
      <c r="K186" s="37" t="n"/>
      <c r="L186" s="38" t="n"/>
      <c r="M186" s="39">
        <f>IF(OR(A186="",J186=""),"",J186-IF(L186="",0,L186))</f>
        <v/>
      </c>
      <c r="N186" s="24">
        <f>IF(COUNTA(A186:I186,K186:L186,R186)=0,"",IF(OR(A186="",B186="",C186="",D186="",E186="",F186="",J186="",F186&lt;E186,AND(A186&lt;&gt;"",COUNTIF($A$2:$A$201,A186)&gt;1),AND(K186="",L186&lt;&gt;""),AND(K186&lt;&gt;"",OR(L186="",L186&lt;=0,K186&lt;E186,K186&gt;'Premissas'!$B$2))),"Revisar",IF(M186&lt;0,"Revisar",IF(M186=0,IF(K186="","Revisar","Recebido"),IF(IF(L186="",0,L186)&gt;0,"Recebido parcial",IF(F186&lt;'Premissas'!$B$2,"Em atraso",IF(F186&lt;='Premissas'!$B$2+'Premissas'!$B$3,"A vencer","Em aberto")))))))</f>
        <v/>
      </c>
      <c r="O186" s="25">
        <f>IF(OR(N186="",N186="Revisar",M186="",M186&lt;=0,F186="",F186&gt;='Premissas'!$B$2),"",'Premissas'!$B$2-F186)</f>
        <v/>
      </c>
      <c r="P186" s="24">
        <f>IF(N186="","",IF(N186="Recebido","Quitado",IF(N186="Revisar","Revisar",IF(O186="","Sem atraso",IF(O186&lt;='Premissas'!$B$4,"1 a "&amp;'Premissas'!$B$4&amp;" dias",IF(O186&lt;='Premissas'!$B$5,('Premissas'!$B$4+1)&amp;" a "&amp;'Premissas'!$B$5&amp;" dias","Acima de "&amp;'Premissas'!$B$5&amp;" dias"))))))</f>
        <v/>
      </c>
      <c r="Q186" s="24">
        <f>IF(N186="","",IF(N186="Revisar","Conferir dados",IF(N186="Em atraso","Cobrança vencida",IF(N186="Recebido parcial",IF(F186&lt;'Premissas'!$B$2,"Parcial e vencida","Recebimento parcial"),IF(N186="A vencer","Vence em breve","")))))</f>
        <v/>
      </c>
      <c r="R186" s="20" t="n"/>
    </row>
    <row r="187" ht="23" customHeight="1">
      <c r="A187" s="18" t="n"/>
      <c r="B187" s="18" t="n"/>
      <c r="C187" s="19" t="n"/>
      <c r="D187" s="20" t="n"/>
      <c r="E187" s="37" t="n"/>
      <c r="F187" s="37" t="n"/>
      <c r="G187" s="38" t="n"/>
      <c r="H187" s="38" t="n"/>
      <c r="I187" s="38" t="n"/>
      <c r="J187" s="39">
        <f>IF(A187="","",IF(OR(G187="",G187&lt;=0),"",MAX(0,G187+IF(H187="",0,H187)-IF(I187="",0,I187))))</f>
        <v/>
      </c>
      <c r="K187" s="37" t="n"/>
      <c r="L187" s="38" t="n"/>
      <c r="M187" s="39">
        <f>IF(OR(A187="",J187=""),"",J187-IF(L187="",0,L187))</f>
        <v/>
      </c>
      <c r="N187" s="24">
        <f>IF(COUNTA(A187:I187,K187:L187,R187)=0,"",IF(OR(A187="",B187="",C187="",D187="",E187="",F187="",J187="",F187&lt;E187,AND(A187&lt;&gt;"",COUNTIF($A$2:$A$201,A187)&gt;1),AND(K187="",L187&lt;&gt;""),AND(K187&lt;&gt;"",OR(L187="",L187&lt;=0,K187&lt;E187,K187&gt;'Premissas'!$B$2))),"Revisar",IF(M187&lt;0,"Revisar",IF(M187=0,IF(K187="","Revisar","Recebido"),IF(IF(L187="",0,L187)&gt;0,"Recebido parcial",IF(F187&lt;'Premissas'!$B$2,"Em atraso",IF(F187&lt;='Premissas'!$B$2+'Premissas'!$B$3,"A vencer","Em aberto")))))))</f>
        <v/>
      </c>
      <c r="O187" s="25">
        <f>IF(OR(N187="",N187="Revisar",M187="",M187&lt;=0,F187="",F187&gt;='Premissas'!$B$2),"",'Premissas'!$B$2-F187)</f>
        <v/>
      </c>
      <c r="P187" s="24">
        <f>IF(N187="","",IF(N187="Recebido","Quitado",IF(N187="Revisar","Revisar",IF(O187="","Sem atraso",IF(O187&lt;='Premissas'!$B$4,"1 a "&amp;'Premissas'!$B$4&amp;" dias",IF(O187&lt;='Premissas'!$B$5,('Premissas'!$B$4+1)&amp;" a "&amp;'Premissas'!$B$5&amp;" dias","Acima de "&amp;'Premissas'!$B$5&amp;" dias"))))))</f>
        <v/>
      </c>
      <c r="Q187" s="24">
        <f>IF(N187="","",IF(N187="Revisar","Conferir dados",IF(N187="Em atraso","Cobrança vencida",IF(N187="Recebido parcial",IF(F187&lt;'Premissas'!$B$2,"Parcial e vencida","Recebimento parcial"),IF(N187="A vencer","Vence em breve","")))))</f>
        <v/>
      </c>
      <c r="R187" s="20" t="n"/>
    </row>
    <row r="188" ht="23" customHeight="1">
      <c r="A188" s="18" t="n"/>
      <c r="B188" s="18" t="n"/>
      <c r="C188" s="19" t="n"/>
      <c r="D188" s="20" t="n"/>
      <c r="E188" s="37" t="n"/>
      <c r="F188" s="37" t="n"/>
      <c r="G188" s="38" t="n"/>
      <c r="H188" s="38" t="n"/>
      <c r="I188" s="38" t="n"/>
      <c r="J188" s="39">
        <f>IF(A188="","",IF(OR(G188="",G188&lt;=0),"",MAX(0,G188+IF(H188="",0,H188)-IF(I188="",0,I188))))</f>
        <v/>
      </c>
      <c r="K188" s="37" t="n"/>
      <c r="L188" s="38" t="n"/>
      <c r="M188" s="39">
        <f>IF(OR(A188="",J188=""),"",J188-IF(L188="",0,L188))</f>
        <v/>
      </c>
      <c r="N188" s="24">
        <f>IF(COUNTA(A188:I188,K188:L188,R188)=0,"",IF(OR(A188="",B188="",C188="",D188="",E188="",F188="",J188="",F188&lt;E188,AND(A188&lt;&gt;"",COUNTIF($A$2:$A$201,A188)&gt;1),AND(K188="",L188&lt;&gt;""),AND(K188&lt;&gt;"",OR(L188="",L188&lt;=0,K188&lt;E188,K188&gt;'Premissas'!$B$2))),"Revisar",IF(M188&lt;0,"Revisar",IF(M188=0,IF(K188="","Revisar","Recebido"),IF(IF(L188="",0,L188)&gt;0,"Recebido parcial",IF(F188&lt;'Premissas'!$B$2,"Em atraso",IF(F188&lt;='Premissas'!$B$2+'Premissas'!$B$3,"A vencer","Em aberto")))))))</f>
        <v/>
      </c>
      <c r="O188" s="25">
        <f>IF(OR(N188="",N188="Revisar",M188="",M188&lt;=0,F188="",F188&gt;='Premissas'!$B$2),"",'Premissas'!$B$2-F188)</f>
        <v/>
      </c>
      <c r="P188" s="24">
        <f>IF(N188="","",IF(N188="Recebido","Quitado",IF(N188="Revisar","Revisar",IF(O188="","Sem atraso",IF(O188&lt;='Premissas'!$B$4,"1 a "&amp;'Premissas'!$B$4&amp;" dias",IF(O188&lt;='Premissas'!$B$5,('Premissas'!$B$4+1)&amp;" a "&amp;'Premissas'!$B$5&amp;" dias","Acima de "&amp;'Premissas'!$B$5&amp;" dias"))))))</f>
        <v/>
      </c>
      <c r="Q188" s="24">
        <f>IF(N188="","",IF(N188="Revisar","Conferir dados",IF(N188="Em atraso","Cobrança vencida",IF(N188="Recebido parcial",IF(F188&lt;'Premissas'!$B$2,"Parcial e vencida","Recebimento parcial"),IF(N188="A vencer","Vence em breve","")))))</f>
        <v/>
      </c>
      <c r="R188" s="20" t="n"/>
    </row>
    <row r="189" ht="23" customHeight="1">
      <c r="A189" s="18" t="n"/>
      <c r="B189" s="18" t="n"/>
      <c r="C189" s="19" t="n"/>
      <c r="D189" s="20" t="n"/>
      <c r="E189" s="37" t="n"/>
      <c r="F189" s="37" t="n"/>
      <c r="G189" s="38" t="n"/>
      <c r="H189" s="38" t="n"/>
      <c r="I189" s="38" t="n"/>
      <c r="J189" s="39">
        <f>IF(A189="","",IF(OR(G189="",G189&lt;=0),"",MAX(0,G189+IF(H189="",0,H189)-IF(I189="",0,I189))))</f>
        <v/>
      </c>
      <c r="K189" s="37" t="n"/>
      <c r="L189" s="38" t="n"/>
      <c r="M189" s="39">
        <f>IF(OR(A189="",J189=""),"",J189-IF(L189="",0,L189))</f>
        <v/>
      </c>
      <c r="N189" s="24">
        <f>IF(COUNTA(A189:I189,K189:L189,R189)=0,"",IF(OR(A189="",B189="",C189="",D189="",E189="",F189="",J189="",F189&lt;E189,AND(A189&lt;&gt;"",COUNTIF($A$2:$A$201,A189)&gt;1),AND(K189="",L189&lt;&gt;""),AND(K189&lt;&gt;"",OR(L189="",L189&lt;=0,K189&lt;E189,K189&gt;'Premissas'!$B$2))),"Revisar",IF(M189&lt;0,"Revisar",IF(M189=0,IF(K189="","Revisar","Recebido"),IF(IF(L189="",0,L189)&gt;0,"Recebido parcial",IF(F189&lt;'Premissas'!$B$2,"Em atraso",IF(F189&lt;='Premissas'!$B$2+'Premissas'!$B$3,"A vencer","Em aberto")))))))</f>
        <v/>
      </c>
      <c r="O189" s="25">
        <f>IF(OR(N189="",N189="Revisar",M189="",M189&lt;=0,F189="",F189&gt;='Premissas'!$B$2),"",'Premissas'!$B$2-F189)</f>
        <v/>
      </c>
      <c r="P189" s="24">
        <f>IF(N189="","",IF(N189="Recebido","Quitado",IF(N189="Revisar","Revisar",IF(O189="","Sem atraso",IF(O189&lt;='Premissas'!$B$4,"1 a "&amp;'Premissas'!$B$4&amp;" dias",IF(O189&lt;='Premissas'!$B$5,('Premissas'!$B$4+1)&amp;" a "&amp;'Premissas'!$B$5&amp;" dias","Acima de "&amp;'Premissas'!$B$5&amp;" dias"))))))</f>
        <v/>
      </c>
      <c r="Q189" s="24">
        <f>IF(N189="","",IF(N189="Revisar","Conferir dados",IF(N189="Em atraso","Cobrança vencida",IF(N189="Recebido parcial",IF(F189&lt;'Premissas'!$B$2,"Parcial e vencida","Recebimento parcial"),IF(N189="A vencer","Vence em breve","")))))</f>
        <v/>
      </c>
      <c r="R189" s="20" t="n"/>
    </row>
    <row r="190" ht="23" customHeight="1">
      <c r="A190" s="18" t="n"/>
      <c r="B190" s="18" t="n"/>
      <c r="C190" s="19" t="n"/>
      <c r="D190" s="20" t="n"/>
      <c r="E190" s="37" t="n"/>
      <c r="F190" s="37" t="n"/>
      <c r="G190" s="38" t="n"/>
      <c r="H190" s="38" t="n"/>
      <c r="I190" s="38" t="n"/>
      <c r="J190" s="39">
        <f>IF(A190="","",IF(OR(G190="",G190&lt;=0),"",MAX(0,G190+IF(H190="",0,H190)-IF(I190="",0,I190))))</f>
        <v/>
      </c>
      <c r="K190" s="37" t="n"/>
      <c r="L190" s="38" t="n"/>
      <c r="M190" s="39">
        <f>IF(OR(A190="",J190=""),"",J190-IF(L190="",0,L190))</f>
        <v/>
      </c>
      <c r="N190" s="24">
        <f>IF(COUNTA(A190:I190,K190:L190,R190)=0,"",IF(OR(A190="",B190="",C190="",D190="",E190="",F190="",J190="",F190&lt;E190,AND(A190&lt;&gt;"",COUNTIF($A$2:$A$201,A190)&gt;1),AND(K190="",L190&lt;&gt;""),AND(K190&lt;&gt;"",OR(L190="",L190&lt;=0,K190&lt;E190,K190&gt;'Premissas'!$B$2))),"Revisar",IF(M190&lt;0,"Revisar",IF(M190=0,IF(K190="","Revisar","Recebido"),IF(IF(L190="",0,L190)&gt;0,"Recebido parcial",IF(F190&lt;'Premissas'!$B$2,"Em atraso",IF(F190&lt;='Premissas'!$B$2+'Premissas'!$B$3,"A vencer","Em aberto")))))))</f>
        <v/>
      </c>
      <c r="O190" s="25">
        <f>IF(OR(N190="",N190="Revisar",M190="",M190&lt;=0,F190="",F190&gt;='Premissas'!$B$2),"",'Premissas'!$B$2-F190)</f>
        <v/>
      </c>
      <c r="P190" s="24">
        <f>IF(N190="","",IF(N190="Recebido","Quitado",IF(N190="Revisar","Revisar",IF(O190="","Sem atraso",IF(O190&lt;='Premissas'!$B$4,"1 a "&amp;'Premissas'!$B$4&amp;" dias",IF(O190&lt;='Premissas'!$B$5,('Premissas'!$B$4+1)&amp;" a "&amp;'Premissas'!$B$5&amp;" dias","Acima de "&amp;'Premissas'!$B$5&amp;" dias"))))))</f>
        <v/>
      </c>
      <c r="Q190" s="24">
        <f>IF(N190="","",IF(N190="Revisar","Conferir dados",IF(N190="Em atraso","Cobrança vencida",IF(N190="Recebido parcial",IF(F190&lt;'Premissas'!$B$2,"Parcial e vencida","Recebimento parcial"),IF(N190="A vencer","Vence em breve","")))))</f>
        <v/>
      </c>
      <c r="R190" s="20" t="n"/>
    </row>
    <row r="191" ht="23" customHeight="1">
      <c r="A191" s="18" t="n"/>
      <c r="B191" s="18" t="n"/>
      <c r="C191" s="19" t="n"/>
      <c r="D191" s="20" t="n"/>
      <c r="E191" s="37" t="n"/>
      <c r="F191" s="37" t="n"/>
      <c r="G191" s="38" t="n"/>
      <c r="H191" s="38" t="n"/>
      <c r="I191" s="38" t="n"/>
      <c r="J191" s="39">
        <f>IF(A191="","",IF(OR(G191="",G191&lt;=0),"",MAX(0,G191+IF(H191="",0,H191)-IF(I191="",0,I191))))</f>
        <v/>
      </c>
      <c r="K191" s="37" t="n"/>
      <c r="L191" s="38" t="n"/>
      <c r="M191" s="39">
        <f>IF(OR(A191="",J191=""),"",J191-IF(L191="",0,L191))</f>
        <v/>
      </c>
      <c r="N191" s="24">
        <f>IF(COUNTA(A191:I191,K191:L191,R191)=0,"",IF(OR(A191="",B191="",C191="",D191="",E191="",F191="",J191="",F191&lt;E191,AND(A191&lt;&gt;"",COUNTIF($A$2:$A$201,A191)&gt;1),AND(K191="",L191&lt;&gt;""),AND(K191&lt;&gt;"",OR(L191="",L191&lt;=0,K191&lt;E191,K191&gt;'Premissas'!$B$2))),"Revisar",IF(M191&lt;0,"Revisar",IF(M191=0,IF(K191="","Revisar","Recebido"),IF(IF(L191="",0,L191)&gt;0,"Recebido parcial",IF(F191&lt;'Premissas'!$B$2,"Em atraso",IF(F191&lt;='Premissas'!$B$2+'Premissas'!$B$3,"A vencer","Em aberto")))))))</f>
        <v/>
      </c>
      <c r="O191" s="25">
        <f>IF(OR(N191="",N191="Revisar",M191="",M191&lt;=0,F191="",F191&gt;='Premissas'!$B$2),"",'Premissas'!$B$2-F191)</f>
        <v/>
      </c>
      <c r="P191" s="24">
        <f>IF(N191="","",IF(N191="Recebido","Quitado",IF(N191="Revisar","Revisar",IF(O191="","Sem atraso",IF(O191&lt;='Premissas'!$B$4,"1 a "&amp;'Premissas'!$B$4&amp;" dias",IF(O191&lt;='Premissas'!$B$5,('Premissas'!$B$4+1)&amp;" a "&amp;'Premissas'!$B$5&amp;" dias","Acima de "&amp;'Premissas'!$B$5&amp;" dias"))))))</f>
        <v/>
      </c>
      <c r="Q191" s="24">
        <f>IF(N191="","",IF(N191="Revisar","Conferir dados",IF(N191="Em atraso","Cobrança vencida",IF(N191="Recebido parcial",IF(F191&lt;'Premissas'!$B$2,"Parcial e vencida","Recebimento parcial"),IF(N191="A vencer","Vence em breve","")))))</f>
        <v/>
      </c>
      <c r="R191" s="20" t="n"/>
    </row>
    <row r="192" ht="23" customHeight="1">
      <c r="A192" s="18" t="n"/>
      <c r="B192" s="18" t="n"/>
      <c r="C192" s="19" t="n"/>
      <c r="D192" s="20" t="n"/>
      <c r="E192" s="37" t="n"/>
      <c r="F192" s="37" t="n"/>
      <c r="G192" s="38" t="n"/>
      <c r="H192" s="38" t="n"/>
      <c r="I192" s="38" t="n"/>
      <c r="J192" s="39">
        <f>IF(A192="","",IF(OR(G192="",G192&lt;=0),"",MAX(0,G192+IF(H192="",0,H192)-IF(I192="",0,I192))))</f>
        <v/>
      </c>
      <c r="K192" s="37" t="n"/>
      <c r="L192" s="38" t="n"/>
      <c r="M192" s="39">
        <f>IF(OR(A192="",J192=""),"",J192-IF(L192="",0,L192))</f>
        <v/>
      </c>
      <c r="N192" s="24">
        <f>IF(COUNTA(A192:I192,K192:L192,R192)=0,"",IF(OR(A192="",B192="",C192="",D192="",E192="",F192="",J192="",F192&lt;E192,AND(A192&lt;&gt;"",COUNTIF($A$2:$A$201,A192)&gt;1),AND(K192="",L192&lt;&gt;""),AND(K192&lt;&gt;"",OR(L192="",L192&lt;=0,K192&lt;E192,K192&gt;'Premissas'!$B$2))),"Revisar",IF(M192&lt;0,"Revisar",IF(M192=0,IF(K192="","Revisar","Recebido"),IF(IF(L192="",0,L192)&gt;0,"Recebido parcial",IF(F192&lt;'Premissas'!$B$2,"Em atraso",IF(F192&lt;='Premissas'!$B$2+'Premissas'!$B$3,"A vencer","Em aberto")))))))</f>
        <v/>
      </c>
      <c r="O192" s="25">
        <f>IF(OR(N192="",N192="Revisar",M192="",M192&lt;=0,F192="",F192&gt;='Premissas'!$B$2),"",'Premissas'!$B$2-F192)</f>
        <v/>
      </c>
      <c r="P192" s="24">
        <f>IF(N192="","",IF(N192="Recebido","Quitado",IF(N192="Revisar","Revisar",IF(O192="","Sem atraso",IF(O192&lt;='Premissas'!$B$4,"1 a "&amp;'Premissas'!$B$4&amp;" dias",IF(O192&lt;='Premissas'!$B$5,('Premissas'!$B$4+1)&amp;" a "&amp;'Premissas'!$B$5&amp;" dias","Acima de "&amp;'Premissas'!$B$5&amp;" dias"))))))</f>
        <v/>
      </c>
      <c r="Q192" s="24">
        <f>IF(N192="","",IF(N192="Revisar","Conferir dados",IF(N192="Em atraso","Cobrança vencida",IF(N192="Recebido parcial",IF(F192&lt;'Premissas'!$B$2,"Parcial e vencida","Recebimento parcial"),IF(N192="A vencer","Vence em breve","")))))</f>
        <v/>
      </c>
      <c r="R192" s="20" t="n"/>
    </row>
    <row r="193" ht="23" customHeight="1">
      <c r="A193" s="18" t="n"/>
      <c r="B193" s="18" t="n"/>
      <c r="C193" s="19" t="n"/>
      <c r="D193" s="20" t="n"/>
      <c r="E193" s="37" t="n"/>
      <c r="F193" s="37" t="n"/>
      <c r="G193" s="38" t="n"/>
      <c r="H193" s="38" t="n"/>
      <c r="I193" s="38" t="n"/>
      <c r="J193" s="39">
        <f>IF(A193="","",IF(OR(G193="",G193&lt;=0),"",MAX(0,G193+IF(H193="",0,H193)-IF(I193="",0,I193))))</f>
        <v/>
      </c>
      <c r="K193" s="37" t="n"/>
      <c r="L193" s="38" t="n"/>
      <c r="M193" s="39">
        <f>IF(OR(A193="",J193=""),"",J193-IF(L193="",0,L193))</f>
        <v/>
      </c>
      <c r="N193" s="24">
        <f>IF(COUNTA(A193:I193,K193:L193,R193)=0,"",IF(OR(A193="",B193="",C193="",D193="",E193="",F193="",J193="",F193&lt;E193,AND(A193&lt;&gt;"",COUNTIF($A$2:$A$201,A193)&gt;1),AND(K193="",L193&lt;&gt;""),AND(K193&lt;&gt;"",OR(L193="",L193&lt;=0,K193&lt;E193,K193&gt;'Premissas'!$B$2))),"Revisar",IF(M193&lt;0,"Revisar",IF(M193=0,IF(K193="","Revisar","Recebido"),IF(IF(L193="",0,L193)&gt;0,"Recebido parcial",IF(F193&lt;'Premissas'!$B$2,"Em atraso",IF(F193&lt;='Premissas'!$B$2+'Premissas'!$B$3,"A vencer","Em aberto")))))))</f>
        <v/>
      </c>
      <c r="O193" s="25">
        <f>IF(OR(N193="",N193="Revisar",M193="",M193&lt;=0,F193="",F193&gt;='Premissas'!$B$2),"",'Premissas'!$B$2-F193)</f>
        <v/>
      </c>
      <c r="P193" s="24">
        <f>IF(N193="","",IF(N193="Recebido","Quitado",IF(N193="Revisar","Revisar",IF(O193="","Sem atraso",IF(O193&lt;='Premissas'!$B$4,"1 a "&amp;'Premissas'!$B$4&amp;" dias",IF(O193&lt;='Premissas'!$B$5,('Premissas'!$B$4+1)&amp;" a "&amp;'Premissas'!$B$5&amp;" dias","Acima de "&amp;'Premissas'!$B$5&amp;" dias"))))))</f>
        <v/>
      </c>
      <c r="Q193" s="24">
        <f>IF(N193="","",IF(N193="Revisar","Conferir dados",IF(N193="Em atraso","Cobrança vencida",IF(N193="Recebido parcial",IF(F193&lt;'Premissas'!$B$2,"Parcial e vencida","Recebimento parcial"),IF(N193="A vencer","Vence em breve","")))))</f>
        <v/>
      </c>
      <c r="R193" s="20" t="n"/>
    </row>
    <row r="194" ht="23" customHeight="1">
      <c r="A194" s="18" t="n"/>
      <c r="B194" s="18" t="n"/>
      <c r="C194" s="19" t="n"/>
      <c r="D194" s="20" t="n"/>
      <c r="E194" s="37" t="n"/>
      <c r="F194" s="37" t="n"/>
      <c r="G194" s="38" t="n"/>
      <c r="H194" s="38" t="n"/>
      <c r="I194" s="38" t="n"/>
      <c r="J194" s="39">
        <f>IF(A194="","",IF(OR(G194="",G194&lt;=0),"",MAX(0,G194+IF(H194="",0,H194)-IF(I194="",0,I194))))</f>
        <v/>
      </c>
      <c r="K194" s="37" t="n"/>
      <c r="L194" s="38" t="n"/>
      <c r="M194" s="39">
        <f>IF(OR(A194="",J194=""),"",J194-IF(L194="",0,L194))</f>
        <v/>
      </c>
      <c r="N194" s="24">
        <f>IF(COUNTA(A194:I194,K194:L194,R194)=0,"",IF(OR(A194="",B194="",C194="",D194="",E194="",F194="",J194="",F194&lt;E194,AND(A194&lt;&gt;"",COUNTIF($A$2:$A$201,A194)&gt;1),AND(K194="",L194&lt;&gt;""),AND(K194&lt;&gt;"",OR(L194="",L194&lt;=0,K194&lt;E194,K194&gt;'Premissas'!$B$2))),"Revisar",IF(M194&lt;0,"Revisar",IF(M194=0,IF(K194="","Revisar","Recebido"),IF(IF(L194="",0,L194)&gt;0,"Recebido parcial",IF(F194&lt;'Premissas'!$B$2,"Em atraso",IF(F194&lt;='Premissas'!$B$2+'Premissas'!$B$3,"A vencer","Em aberto")))))))</f>
        <v/>
      </c>
      <c r="O194" s="25">
        <f>IF(OR(N194="",N194="Revisar",M194="",M194&lt;=0,F194="",F194&gt;='Premissas'!$B$2),"",'Premissas'!$B$2-F194)</f>
        <v/>
      </c>
      <c r="P194" s="24">
        <f>IF(N194="","",IF(N194="Recebido","Quitado",IF(N194="Revisar","Revisar",IF(O194="","Sem atraso",IF(O194&lt;='Premissas'!$B$4,"1 a "&amp;'Premissas'!$B$4&amp;" dias",IF(O194&lt;='Premissas'!$B$5,('Premissas'!$B$4+1)&amp;" a "&amp;'Premissas'!$B$5&amp;" dias","Acima de "&amp;'Premissas'!$B$5&amp;" dias"))))))</f>
        <v/>
      </c>
      <c r="Q194" s="24">
        <f>IF(N194="","",IF(N194="Revisar","Conferir dados",IF(N194="Em atraso","Cobrança vencida",IF(N194="Recebido parcial",IF(F194&lt;'Premissas'!$B$2,"Parcial e vencida","Recebimento parcial"),IF(N194="A vencer","Vence em breve","")))))</f>
        <v/>
      </c>
      <c r="R194" s="20" t="n"/>
    </row>
    <row r="195" ht="23" customHeight="1">
      <c r="A195" s="18" t="n"/>
      <c r="B195" s="18" t="n"/>
      <c r="C195" s="19" t="n"/>
      <c r="D195" s="20" t="n"/>
      <c r="E195" s="37" t="n"/>
      <c r="F195" s="37" t="n"/>
      <c r="G195" s="38" t="n"/>
      <c r="H195" s="38" t="n"/>
      <c r="I195" s="38" t="n"/>
      <c r="J195" s="39">
        <f>IF(A195="","",IF(OR(G195="",G195&lt;=0),"",MAX(0,G195+IF(H195="",0,H195)-IF(I195="",0,I195))))</f>
        <v/>
      </c>
      <c r="K195" s="37" t="n"/>
      <c r="L195" s="38" t="n"/>
      <c r="M195" s="39">
        <f>IF(OR(A195="",J195=""),"",J195-IF(L195="",0,L195))</f>
        <v/>
      </c>
      <c r="N195" s="24">
        <f>IF(COUNTA(A195:I195,K195:L195,R195)=0,"",IF(OR(A195="",B195="",C195="",D195="",E195="",F195="",J195="",F195&lt;E195,AND(A195&lt;&gt;"",COUNTIF($A$2:$A$201,A195)&gt;1),AND(K195="",L195&lt;&gt;""),AND(K195&lt;&gt;"",OR(L195="",L195&lt;=0,K195&lt;E195,K195&gt;'Premissas'!$B$2))),"Revisar",IF(M195&lt;0,"Revisar",IF(M195=0,IF(K195="","Revisar","Recebido"),IF(IF(L195="",0,L195)&gt;0,"Recebido parcial",IF(F195&lt;'Premissas'!$B$2,"Em atraso",IF(F195&lt;='Premissas'!$B$2+'Premissas'!$B$3,"A vencer","Em aberto")))))))</f>
        <v/>
      </c>
      <c r="O195" s="25">
        <f>IF(OR(N195="",N195="Revisar",M195="",M195&lt;=0,F195="",F195&gt;='Premissas'!$B$2),"",'Premissas'!$B$2-F195)</f>
        <v/>
      </c>
      <c r="P195" s="24">
        <f>IF(N195="","",IF(N195="Recebido","Quitado",IF(N195="Revisar","Revisar",IF(O195="","Sem atraso",IF(O195&lt;='Premissas'!$B$4,"1 a "&amp;'Premissas'!$B$4&amp;" dias",IF(O195&lt;='Premissas'!$B$5,('Premissas'!$B$4+1)&amp;" a "&amp;'Premissas'!$B$5&amp;" dias","Acima de "&amp;'Premissas'!$B$5&amp;" dias"))))))</f>
        <v/>
      </c>
      <c r="Q195" s="24">
        <f>IF(N195="","",IF(N195="Revisar","Conferir dados",IF(N195="Em atraso","Cobrança vencida",IF(N195="Recebido parcial",IF(F195&lt;'Premissas'!$B$2,"Parcial e vencida","Recebimento parcial"),IF(N195="A vencer","Vence em breve","")))))</f>
        <v/>
      </c>
      <c r="R195" s="20" t="n"/>
    </row>
    <row r="196" ht="23" customHeight="1">
      <c r="A196" s="18" t="n"/>
      <c r="B196" s="18" t="n"/>
      <c r="C196" s="19" t="n"/>
      <c r="D196" s="20" t="n"/>
      <c r="E196" s="37" t="n"/>
      <c r="F196" s="37" t="n"/>
      <c r="G196" s="38" t="n"/>
      <c r="H196" s="38" t="n"/>
      <c r="I196" s="38" t="n"/>
      <c r="J196" s="39">
        <f>IF(A196="","",IF(OR(G196="",G196&lt;=0),"",MAX(0,G196+IF(H196="",0,H196)-IF(I196="",0,I196))))</f>
        <v/>
      </c>
      <c r="K196" s="37" t="n"/>
      <c r="L196" s="38" t="n"/>
      <c r="M196" s="39">
        <f>IF(OR(A196="",J196=""),"",J196-IF(L196="",0,L196))</f>
        <v/>
      </c>
      <c r="N196" s="24">
        <f>IF(COUNTA(A196:I196,K196:L196,R196)=0,"",IF(OR(A196="",B196="",C196="",D196="",E196="",F196="",J196="",F196&lt;E196,AND(A196&lt;&gt;"",COUNTIF($A$2:$A$201,A196)&gt;1),AND(K196="",L196&lt;&gt;""),AND(K196&lt;&gt;"",OR(L196="",L196&lt;=0,K196&lt;E196,K196&gt;'Premissas'!$B$2))),"Revisar",IF(M196&lt;0,"Revisar",IF(M196=0,IF(K196="","Revisar","Recebido"),IF(IF(L196="",0,L196)&gt;0,"Recebido parcial",IF(F196&lt;'Premissas'!$B$2,"Em atraso",IF(F196&lt;='Premissas'!$B$2+'Premissas'!$B$3,"A vencer","Em aberto")))))))</f>
        <v/>
      </c>
      <c r="O196" s="25">
        <f>IF(OR(N196="",N196="Revisar",M196="",M196&lt;=0,F196="",F196&gt;='Premissas'!$B$2),"",'Premissas'!$B$2-F196)</f>
        <v/>
      </c>
      <c r="P196" s="24">
        <f>IF(N196="","",IF(N196="Recebido","Quitado",IF(N196="Revisar","Revisar",IF(O196="","Sem atraso",IF(O196&lt;='Premissas'!$B$4,"1 a "&amp;'Premissas'!$B$4&amp;" dias",IF(O196&lt;='Premissas'!$B$5,('Premissas'!$B$4+1)&amp;" a "&amp;'Premissas'!$B$5&amp;" dias","Acima de "&amp;'Premissas'!$B$5&amp;" dias"))))))</f>
        <v/>
      </c>
      <c r="Q196" s="24">
        <f>IF(N196="","",IF(N196="Revisar","Conferir dados",IF(N196="Em atraso","Cobrança vencida",IF(N196="Recebido parcial",IF(F196&lt;'Premissas'!$B$2,"Parcial e vencida","Recebimento parcial"),IF(N196="A vencer","Vence em breve","")))))</f>
        <v/>
      </c>
      <c r="R196" s="20" t="n"/>
    </row>
    <row r="197" ht="23" customHeight="1">
      <c r="A197" s="18" t="n"/>
      <c r="B197" s="18" t="n"/>
      <c r="C197" s="19" t="n"/>
      <c r="D197" s="20" t="n"/>
      <c r="E197" s="37" t="n"/>
      <c r="F197" s="37" t="n"/>
      <c r="G197" s="38" t="n"/>
      <c r="H197" s="38" t="n"/>
      <c r="I197" s="38" t="n"/>
      <c r="J197" s="39">
        <f>IF(A197="","",IF(OR(G197="",G197&lt;=0),"",MAX(0,G197+IF(H197="",0,H197)-IF(I197="",0,I197))))</f>
        <v/>
      </c>
      <c r="K197" s="37" t="n"/>
      <c r="L197" s="38" t="n"/>
      <c r="M197" s="39">
        <f>IF(OR(A197="",J197=""),"",J197-IF(L197="",0,L197))</f>
        <v/>
      </c>
      <c r="N197" s="24">
        <f>IF(COUNTA(A197:I197,K197:L197,R197)=0,"",IF(OR(A197="",B197="",C197="",D197="",E197="",F197="",J197="",F197&lt;E197,AND(A197&lt;&gt;"",COUNTIF($A$2:$A$201,A197)&gt;1),AND(K197="",L197&lt;&gt;""),AND(K197&lt;&gt;"",OR(L197="",L197&lt;=0,K197&lt;E197,K197&gt;'Premissas'!$B$2))),"Revisar",IF(M197&lt;0,"Revisar",IF(M197=0,IF(K197="","Revisar","Recebido"),IF(IF(L197="",0,L197)&gt;0,"Recebido parcial",IF(F197&lt;'Premissas'!$B$2,"Em atraso",IF(F197&lt;='Premissas'!$B$2+'Premissas'!$B$3,"A vencer","Em aberto")))))))</f>
        <v/>
      </c>
      <c r="O197" s="25">
        <f>IF(OR(N197="",N197="Revisar",M197="",M197&lt;=0,F197="",F197&gt;='Premissas'!$B$2),"",'Premissas'!$B$2-F197)</f>
        <v/>
      </c>
      <c r="P197" s="24">
        <f>IF(N197="","",IF(N197="Recebido","Quitado",IF(N197="Revisar","Revisar",IF(O197="","Sem atraso",IF(O197&lt;='Premissas'!$B$4,"1 a "&amp;'Premissas'!$B$4&amp;" dias",IF(O197&lt;='Premissas'!$B$5,('Premissas'!$B$4+1)&amp;" a "&amp;'Premissas'!$B$5&amp;" dias","Acima de "&amp;'Premissas'!$B$5&amp;" dias"))))))</f>
        <v/>
      </c>
      <c r="Q197" s="24">
        <f>IF(N197="","",IF(N197="Revisar","Conferir dados",IF(N197="Em atraso","Cobrança vencida",IF(N197="Recebido parcial",IF(F197&lt;'Premissas'!$B$2,"Parcial e vencida","Recebimento parcial"),IF(N197="A vencer","Vence em breve","")))))</f>
        <v/>
      </c>
      <c r="R197" s="20" t="n"/>
    </row>
    <row r="198" ht="23" customHeight="1">
      <c r="A198" s="18" t="n"/>
      <c r="B198" s="18" t="n"/>
      <c r="C198" s="19" t="n"/>
      <c r="D198" s="20" t="n"/>
      <c r="E198" s="37" t="n"/>
      <c r="F198" s="37" t="n"/>
      <c r="G198" s="38" t="n"/>
      <c r="H198" s="38" t="n"/>
      <c r="I198" s="38" t="n"/>
      <c r="J198" s="39">
        <f>IF(A198="","",IF(OR(G198="",G198&lt;=0),"",MAX(0,G198+IF(H198="",0,H198)-IF(I198="",0,I198))))</f>
        <v/>
      </c>
      <c r="K198" s="37" t="n"/>
      <c r="L198" s="38" t="n"/>
      <c r="M198" s="39">
        <f>IF(OR(A198="",J198=""),"",J198-IF(L198="",0,L198))</f>
        <v/>
      </c>
      <c r="N198" s="24">
        <f>IF(COUNTA(A198:I198,K198:L198,R198)=0,"",IF(OR(A198="",B198="",C198="",D198="",E198="",F198="",J198="",F198&lt;E198,AND(A198&lt;&gt;"",COUNTIF($A$2:$A$201,A198)&gt;1),AND(K198="",L198&lt;&gt;""),AND(K198&lt;&gt;"",OR(L198="",L198&lt;=0,K198&lt;E198,K198&gt;'Premissas'!$B$2))),"Revisar",IF(M198&lt;0,"Revisar",IF(M198=0,IF(K198="","Revisar","Recebido"),IF(IF(L198="",0,L198)&gt;0,"Recebido parcial",IF(F198&lt;'Premissas'!$B$2,"Em atraso",IF(F198&lt;='Premissas'!$B$2+'Premissas'!$B$3,"A vencer","Em aberto")))))))</f>
        <v/>
      </c>
      <c r="O198" s="25">
        <f>IF(OR(N198="",N198="Revisar",M198="",M198&lt;=0,F198="",F198&gt;='Premissas'!$B$2),"",'Premissas'!$B$2-F198)</f>
        <v/>
      </c>
      <c r="P198" s="24">
        <f>IF(N198="","",IF(N198="Recebido","Quitado",IF(N198="Revisar","Revisar",IF(O198="","Sem atraso",IF(O198&lt;='Premissas'!$B$4,"1 a "&amp;'Premissas'!$B$4&amp;" dias",IF(O198&lt;='Premissas'!$B$5,('Premissas'!$B$4+1)&amp;" a "&amp;'Premissas'!$B$5&amp;" dias","Acima de "&amp;'Premissas'!$B$5&amp;" dias"))))))</f>
        <v/>
      </c>
      <c r="Q198" s="24">
        <f>IF(N198="","",IF(N198="Revisar","Conferir dados",IF(N198="Em atraso","Cobrança vencida",IF(N198="Recebido parcial",IF(F198&lt;'Premissas'!$B$2,"Parcial e vencida","Recebimento parcial"),IF(N198="A vencer","Vence em breve","")))))</f>
        <v/>
      </c>
      <c r="R198" s="20" t="n"/>
    </row>
    <row r="199" ht="23" customHeight="1">
      <c r="A199" s="18" t="n"/>
      <c r="B199" s="18" t="n"/>
      <c r="C199" s="19" t="n"/>
      <c r="D199" s="20" t="n"/>
      <c r="E199" s="37" t="n"/>
      <c r="F199" s="37" t="n"/>
      <c r="G199" s="38" t="n"/>
      <c r="H199" s="38" t="n"/>
      <c r="I199" s="38" t="n"/>
      <c r="J199" s="39">
        <f>IF(A199="","",IF(OR(G199="",G199&lt;=0),"",MAX(0,G199+IF(H199="",0,H199)-IF(I199="",0,I199))))</f>
        <v/>
      </c>
      <c r="K199" s="37" t="n"/>
      <c r="L199" s="38" t="n"/>
      <c r="M199" s="39">
        <f>IF(OR(A199="",J199=""),"",J199-IF(L199="",0,L199))</f>
        <v/>
      </c>
      <c r="N199" s="24">
        <f>IF(COUNTA(A199:I199,K199:L199,R199)=0,"",IF(OR(A199="",B199="",C199="",D199="",E199="",F199="",J199="",F199&lt;E199,AND(A199&lt;&gt;"",COUNTIF($A$2:$A$201,A199)&gt;1),AND(K199="",L199&lt;&gt;""),AND(K199&lt;&gt;"",OR(L199="",L199&lt;=0,K199&lt;E199,K199&gt;'Premissas'!$B$2))),"Revisar",IF(M199&lt;0,"Revisar",IF(M199=0,IF(K199="","Revisar","Recebido"),IF(IF(L199="",0,L199)&gt;0,"Recebido parcial",IF(F199&lt;'Premissas'!$B$2,"Em atraso",IF(F199&lt;='Premissas'!$B$2+'Premissas'!$B$3,"A vencer","Em aberto")))))))</f>
        <v/>
      </c>
      <c r="O199" s="25">
        <f>IF(OR(N199="",N199="Revisar",M199="",M199&lt;=0,F199="",F199&gt;='Premissas'!$B$2),"",'Premissas'!$B$2-F199)</f>
        <v/>
      </c>
      <c r="P199" s="24">
        <f>IF(N199="","",IF(N199="Recebido","Quitado",IF(N199="Revisar","Revisar",IF(O199="","Sem atraso",IF(O199&lt;='Premissas'!$B$4,"1 a "&amp;'Premissas'!$B$4&amp;" dias",IF(O199&lt;='Premissas'!$B$5,('Premissas'!$B$4+1)&amp;" a "&amp;'Premissas'!$B$5&amp;" dias","Acima de "&amp;'Premissas'!$B$5&amp;" dias"))))))</f>
        <v/>
      </c>
      <c r="Q199" s="24">
        <f>IF(N199="","",IF(N199="Revisar","Conferir dados",IF(N199="Em atraso","Cobrança vencida",IF(N199="Recebido parcial",IF(F199&lt;'Premissas'!$B$2,"Parcial e vencida","Recebimento parcial"),IF(N199="A vencer","Vence em breve","")))))</f>
        <v/>
      </c>
      <c r="R199" s="20" t="n"/>
    </row>
    <row r="200" ht="23" customHeight="1">
      <c r="A200" s="18" t="n"/>
      <c r="B200" s="18" t="n"/>
      <c r="C200" s="19" t="n"/>
      <c r="D200" s="20" t="n"/>
      <c r="E200" s="37" t="n"/>
      <c r="F200" s="37" t="n"/>
      <c r="G200" s="38" t="n"/>
      <c r="H200" s="38" t="n"/>
      <c r="I200" s="38" t="n"/>
      <c r="J200" s="39">
        <f>IF(A200="","",IF(OR(G200="",G200&lt;=0),"",MAX(0,G200+IF(H200="",0,H200)-IF(I200="",0,I200))))</f>
        <v/>
      </c>
      <c r="K200" s="37" t="n"/>
      <c r="L200" s="38" t="n"/>
      <c r="M200" s="39">
        <f>IF(OR(A200="",J200=""),"",J200-IF(L200="",0,L200))</f>
        <v/>
      </c>
      <c r="N200" s="24">
        <f>IF(COUNTA(A200:I200,K200:L200,R200)=0,"",IF(OR(A200="",B200="",C200="",D200="",E200="",F200="",J200="",F200&lt;E200,AND(A200&lt;&gt;"",COUNTIF($A$2:$A$201,A200)&gt;1),AND(K200="",L200&lt;&gt;""),AND(K200&lt;&gt;"",OR(L200="",L200&lt;=0,K200&lt;E200,K200&gt;'Premissas'!$B$2))),"Revisar",IF(M200&lt;0,"Revisar",IF(M200=0,IF(K200="","Revisar","Recebido"),IF(IF(L200="",0,L200)&gt;0,"Recebido parcial",IF(F200&lt;'Premissas'!$B$2,"Em atraso",IF(F200&lt;='Premissas'!$B$2+'Premissas'!$B$3,"A vencer","Em aberto")))))))</f>
        <v/>
      </c>
      <c r="O200" s="25">
        <f>IF(OR(N200="",N200="Revisar",M200="",M200&lt;=0,F200="",F200&gt;='Premissas'!$B$2),"",'Premissas'!$B$2-F200)</f>
        <v/>
      </c>
      <c r="P200" s="24">
        <f>IF(N200="","",IF(N200="Recebido","Quitado",IF(N200="Revisar","Revisar",IF(O200="","Sem atraso",IF(O200&lt;='Premissas'!$B$4,"1 a "&amp;'Premissas'!$B$4&amp;" dias",IF(O200&lt;='Premissas'!$B$5,('Premissas'!$B$4+1)&amp;" a "&amp;'Premissas'!$B$5&amp;" dias","Acima de "&amp;'Premissas'!$B$5&amp;" dias"))))))</f>
        <v/>
      </c>
      <c r="Q200" s="24">
        <f>IF(N200="","",IF(N200="Revisar","Conferir dados",IF(N200="Em atraso","Cobrança vencida",IF(N200="Recebido parcial",IF(F200&lt;'Premissas'!$B$2,"Parcial e vencida","Recebimento parcial"),IF(N200="A vencer","Vence em breve","")))))</f>
        <v/>
      </c>
      <c r="R200" s="20" t="n"/>
    </row>
    <row r="201" ht="23" customHeight="1">
      <c r="A201" s="18" t="n"/>
      <c r="B201" s="18" t="n"/>
      <c r="C201" s="19" t="n"/>
      <c r="D201" s="20" t="n"/>
      <c r="E201" s="37" t="n"/>
      <c r="F201" s="37" t="n"/>
      <c r="G201" s="38" t="n"/>
      <c r="H201" s="38" t="n"/>
      <c r="I201" s="38" t="n"/>
      <c r="J201" s="39">
        <f>IF(A201="","",IF(OR(G201="",G201&lt;=0),"",MAX(0,G201+IF(H201="",0,H201)-IF(I201="",0,I201))))</f>
        <v/>
      </c>
      <c r="K201" s="37" t="n"/>
      <c r="L201" s="38" t="n"/>
      <c r="M201" s="39">
        <f>IF(OR(A201="",J201=""),"",J201-IF(L201="",0,L201))</f>
        <v/>
      </c>
      <c r="N201" s="24">
        <f>IF(COUNTA(A201:I201,K201:L201,R201)=0,"",IF(OR(A201="",B201="",C201="",D201="",E201="",F201="",J201="",F201&lt;E201,AND(A201&lt;&gt;"",COUNTIF($A$2:$A$201,A201)&gt;1),AND(K201="",L201&lt;&gt;""),AND(K201&lt;&gt;"",OR(L201="",L201&lt;=0,K201&lt;E201,K201&gt;'Premissas'!$B$2))),"Revisar",IF(M201&lt;0,"Revisar",IF(M201=0,IF(K201="","Revisar","Recebido"),IF(IF(L201="",0,L201)&gt;0,"Recebido parcial",IF(F201&lt;'Premissas'!$B$2,"Em atraso",IF(F201&lt;='Premissas'!$B$2+'Premissas'!$B$3,"A vencer","Em aberto")))))))</f>
        <v/>
      </c>
      <c r="O201" s="25">
        <f>IF(OR(N201="",N201="Revisar",M201="",M201&lt;=0,F201="",F201&gt;='Premissas'!$B$2),"",'Premissas'!$B$2-F201)</f>
        <v/>
      </c>
      <c r="P201" s="24">
        <f>IF(N201="","",IF(N201="Recebido","Quitado",IF(N201="Revisar","Revisar",IF(O201="","Sem atraso",IF(O201&lt;='Premissas'!$B$4,"1 a "&amp;'Premissas'!$B$4&amp;" dias",IF(O201&lt;='Premissas'!$B$5,('Premissas'!$B$4+1)&amp;" a "&amp;'Premissas'!$B$5&amp;" dias","Acima de "&amp;'Premissas'!$B$5&amp;" dias"))))))</f>
        <v/>
      </c>
      <c r="Q201" s="24">
        <f>IF(N201="","",IF(N201="Revisar","Conferir dados",IF(N201="Em atraso","Cobrança vencida",IF(N201="Recebido parcial",IF(F201&lt;'Premissas'!$B$2,"Parcial e vencida","Recebimento parcial"),IF(N201="A vencer","Vence em breve","")))))</f>
        <v/>
      </c>
      <c r="R201" s="20" t="n"/>
    </row>
  </sheetData>
  <conditionalFormatting sqref="A2:A201">
    <cfRule type="expression" priority="1" dxfId="0" stopIfTrue="1">
      <formula>AND($A2&lt;&gt;"",COUNTIF($A$2:$A$201,$A2)&gt;1)</formula>
    </cfRule>
  </conditionalFormatting>
  <conditionalFormatting sqref="M2:M201">
    <cfRule type="expression" priority="2" dxfId="0" stopIfTrue="1">
      <formula>$M2&lt;0</formula>
    </cfRule>
  </conditionalFormatting>
  <conditionalFormatting sqref="Q2:Q201">
    <cfRule type="expression" priority="3" dxfId="0" stopIfTrue="1">
      <formula>OR($Q2="Cobrança vencida",$Q2="Parcial e vencida")</formula>
    </cfRule>
    <cfRule type="expression" priority="4" dxfId="1" stopIfTrue="1">
      <formula>$Q2="Vence em breve"</formula>
    </cfRule>
  </conditionalFormatting>
  <conditionalFormatting sqref="A2:R201">
    <cfRule type="expression" priority="5" dxfId="2" stopIfTrue="1">
      <formula>$N2="Revisar"</formula>
    </cfRule>
    <cfRule type="expression" priority="6" dxfId="0" stopIfTrue="1">
      <formula>$N2="Em atraso"</formula>
    </cfRule>
    <cfRule type="expression" priority="7" dxfId="3" stopIfTrue="1">
      <formula>$N2="A vencer"</formula>
    </cfRule>
    <cfRule type="expression" priority="8" dxfId="4" stopIfTrue="1">
      <formula>$N2="Recebido parcial"</formula>
    </cfRule>
    <cfRule type="expression" priority="9" dxfId="5" stopIfTrue="1">
      <formula>$N2="Recebido"</formula>
    </cfRule>
  </conditionalFormatting>
  <dataValidations count="12">
    <dataValidation sqref="A2:A201" showDropDown="0" showInputMessage="1" showErrorMessage="1" allowBlank="0" errorTitle="Entrada inválida" error="Confira o formato ou a relação entre os valores informados." promptTitle="Preenchimento" prompt="Preencha conforme a regra indicada para este campo." type="custom" errorStyle="stop">
      <formula1>OR(A2="",AND(LEN(A2)&lt;=20,COUNTIF($A$2:$A$201,A2)=1))</formula1>
    </dataValidation>
    <dataValidation sqref="B2:B201" showDropDown="0" showInputMessage="1" showErrorMessage="1" allowBlank="0" errorTitle="Entrada inválida" error="Confira o formato ou a relação entre os valores informados." promptTitle="Preenchimento" prompt="Preencha conforme a regra indicada para este campo." type="textLength" errorStyle="stop" operator="lessThanOrEqual">
      <formula1>30</formula1>
    </dataValidation>
    <dataValidation sqref="C2:C201" showDropDown="0" showInputMessage="1" showErrorMessage="1" allowBlank="0" errorTitle="Entrada inválida" error="Escolha uma categoria disponível na aba Premissas." promptTitle="Preenchimento" prompt="Preencha conforme a regra indicada para este campo." type="list" errorStyle="stop">
      <formula1>INDIRECT("Premissas!$D$2:$D$6")</formula1>
    </dataValidation>
    <dataValidation sqref="D2:D201" showDropDown="0" showInputMessage="1" showErrorMessage="1" allowBlank="0" errorTitle="Entrada inválida" error="Confira o formato ou a relação entre os valores informados." promptTitle="Preenchimento" prompt="Preencha conforme a regra indicada para este campo." type="textLength" errorStyle="stop" operator="lessThanOrEqual">
      <formula1>120</formula1>
    </dataValidation>
    <dataValidation sqref="E2:E201" showDropDown="0" showInputMessage="1" showErrorMessage="1" allowBlank="0" errorTitle="Entrada inválida" error="Confira o formato ou a relação entre os valores informados." promptTitle="Preenchimento" prompt="Preencha conforme a regra indicada para este campo." type="custom" errorStyle="stop">
      <formula1>OR(E2="",AND(ISNUMBER(E2),E2&gt;=DATE(2020,1,1),E2&lt;=DATE(2100,12,31)))</formula1>
    </dataValidation>
    <dataValidation sqref="F2:F201" showDropDown="0" showInputMessage="1" showErrorMessage="1" allowBlank="0" errorTitle="Entrada inválida" error="Confira o formato ou a relação entre os valores informados." promptTitle="Preenchimento" prompt="Preencha conforme a regra indicada para este campo." type="custom" errorStyle="stop">
      <formula1>OR(F2="",AND(ISNUMBER(F2),F2&gt;=E2,F2&lt;=DATE(2100,12,31)))</formula1>
    </dataValidation>
    <dataValidation sqref="G2:G201" showDropDown="0" showInputMessage="1" showErrorMessage="1" allowBlank="0" errorTitle="Entrada inválida" error="Confira o formato ou a relação entre os valores informados." promptTitle="Preenchimento" prompt="Preencha conforme a regra indicada para este campo." type="decimal" errorStyle="stop" operator="between">
      <formula1>0.01</formula1>
      <formula2>999999999.99</formula2>
    </dataValidation>
    <dataValidation sqref="H2:H201" showDropDown="0" showInputMessage="1" showErrorMessage="1" allowBlank="0" errorTitle="Entrada inválida" error="Confira o formato ou a relação entre os valores informados." promptTitle="Preenchimento" prompt="Preencha conforme a regra indicada para este campo." type="custom" errorStyle="stop">
      <formula1>OR(H2="",AND(ISNUMBER(H2),H2&gt;=0,H2&lt;=999999999.99))</formula1>
    </dataValidation>
    <dataValidation sqref="I2:I201" showDropDown="0" showInputMessage="1" showErrorMessage="1" allowBlank="0" errorTitle="Entrada inválida" error="Confira o formato ou a relação entre os valores informados." promptTitle="Preenchimento" prompt="Preencha conforme a regra indicada para este campo." type="custom" errorStyle="stop">
      <formula1>OR(I2="",AND(I2&gt;=0,I2&lt;=G2+IF(H2="",0,H2)))</formula1>
    </dataValidation>
    <dataValidation sqref="K2:K201" showDropDown="0" showInputMessage="1" showErrorMessage="1" allowBlank="0" errorTitle="Entrada inválida" error="Confira o formato ou a relação entre os valores informados." promptTitle="Preenchimento" prompt="Preencha conforme a regra indicada para este campo." type="custom" errorStyle="stop">
      <formula1>OR(K2="",AND(ISNUMBER(K2),K2&gt;=E2,K2&lt;='Premissas'!$B$2))</formula1>
    </dataValidation>
    <dataValidation sqref="L2:L201" showDropDown="0" showInputMessage="1" showErrorMessage="1" allowBlank="0" errorTitle="Entrada inválida" error="Confira o formato ou a relação entre os valores informados." promptTitle="Preenchimento" prompt="Preencha conforme a regra indicada para este campo." type="custom" errorStyle="stop">
      <formula1>OR(L2="",AND(ISNUMBER(L2),L2&gt;0,L2&lt;=999999999.99))</formula1>
    </dataValidation>
    <dataValidation sqref="R2:R201" showDropDown="0" showInputMessage="1" showErrorMessage="1" allowBlank="0" errorTitle="Entrada inválida" error="Confira o formato ou a relação entre os valores informados." promptTitle="Preenchimento" prompt="Preencha conforme a regra indicada para este campo." type="textLength" errorStyle="stop" operator="lessThanOrEqual">
      <formula1>200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D7A52E"/>
    <outlinePr summaryBelow="1" summaryRight="1"/>
    <pageSetUpPr/>
  </sheetPr>
  <dimension ref="A1:D7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4" customWidth="1" min="3" max="3"/>
    <col width="31" customWidth="1" min="4" max="4"/>
  </cols>
  <sheetData>
    <row r="1" ht="32" customHeight="1">
      <c r="A1" s="5" t="inlineStr">
        <is>
          <t>Premissa</t>
        </is>
      </c>
      <c r="B1" s="5" t="inlineStr">
        <is>
          <t>Valor editável</t>
        </is>
      </c>
      <c r="D1" s="5" t="inlineStr">
        <is>
          <t>Categorias disponíveis</t>
        </is>
      </c>
    </row>
    <row r="2">
      <c r="A2" s="6" t="inlineStr">
        <is>
          <t>Data de referência</t>
        </is>
      </c>
      <c r="B2" s="40" t="n">
        <v>46283</v>
      </c>
      <c r="D2" s="19" t="inlineStr">
        <is>
          <t>Uso de espaço comum</t>
        </is>
      </c>
    </row>
    <row r="3">
      <c r="A3" s="9" t="inlineStr">
        <is>
          <t>Dias para alerta de vencimento</t>
        </is>
      </c>
      <c r="B3" s="27" t="n">
        <v>7</v>
      </c>
      <c r="D3" s="19" t="inlineStr">
        <is>
          <t>Reposição de item</t>
        </is>
      </c>
    </row>
    <row r="4">
      <c r="A4" s="6" t="inlineStr">
        <is>
          <t>Limite da primeira faixa de atraso</t>
        </is>
      </c>
      <c r="B4" s="27" t="n">
        <v>30</v>
      </c>
      <c r="D4" s="19" t="inlineStr">
        <is>
          <t>Consumo individualizado</t>
        </is>
      </c>
    </row>
    <row r="5">
      <c r="A5" s="9" t="inlineStr">
        <is>
          <t>Limite da segunda faixa de atraso</t>
        </is>
      </c>
      <c r="B5" s="27" t="n">
        <v>60</v>
      </c>
      <c r="D5" s="19" t="inlineStr">
        <is>
          <t>Rateio extraordinário</t>
        </is>
      </c>
    </row>
    <row r="6">
      <c r="A6" s="6" t="inlineStr">
        <is>
          <t>Início do período de recebimentos</t>
        </is>
      </c>
      <c r="B6" s="40" t="n">
        <v>46266</v>
      </c>
      <c r="D6" s="19" t="inlineStr">
        <is>
          <t>Outro</t>
        </is>
      </c>
    </row>
    <row r="7">
      <c r="A7" s="9" t="inlineStr">
        <is>
          <t>Fim do período de recebimentos</t>
        </is>
      </c>
      <c r="B7" s="40" t="n">
        <v>46295</v>
      </c>
    </row>
  </sheetData>
  <dataValidations count="5">
    <dataValidation sqref="B2 B6" showDropDown="0" showInputMessage="1" showErrorMessage="1" allowBlank="0" errorTitle="Entrada inválida" error="Informe uma data entre 01/01/2020 e 31/12/2100." promptTitle="Preenchimento" prompt="Preencha conforme a regra indicada para este campo." type="date" errorStyle="stop" operator="between">
      <formula1>DATE(2020,1,1)</formula1>
      <formula2>DATE(2100,12,31)</formula2>
    </dataValidation>
    <dataValidation sqref="B3" showDropDown="0" showInputMessage="1" showErrorMessage="1" allowBlank="0" errorTitle="Entrada inválida" error="Informe um número inteiro entre 0 e 60." promptTitle="Preenchimento" prompt="Preencha conforme a regra indicada para este campo." type="whole" errorStyle="stop" operator="between">
      <formula1>0</formula1>
      <formula2>60</formula2>
    </dataValidation>
    <dataValidation sqref="B4" showDropDown="0" showInputMessage="1" showErrorMessage="1" allowBlank="0" errorTitle="Entrada inválida" error="Informe um número inteiro entre 1 e 365." promptTitle="Preenchimento" prompt="Preencha conforme a regra indicada para este campo." type="whole" errorStyle="stop" operator="between">
      <formula1>1</formula1>
      <formula2>365</formula2>
    </dataValidation>
    <dataValidation sqref="B5" showDropDown="0" showInputMessage="1" showErrorMessage="1" allowBlank="0" errorTitle="Entrada inválida" error="Informe um número inteiro maior que a primeira faixa e de até 730." promptTitle="Preenchimento" prompt="Preencha conforme a regra indicada para este campo." type="custom" errorStyle="stop">
      <formula1>AND(ISNUMBER(B5),B5=INT(B5),B5&gt;B4,B5&lt;=730)</formula1>
    </dataValidation>
    <dataValidation sqref="B7" showDropDown="0" showInputMessage="1" showErrorMessage="1" allowBlank="0" errorTitle="Entrada inválida" error="Informe uma data igual ou posterior ao início do período." promptTitle="Preenchimento" prompt="Preencha conforme a regra indicada para este campo." type="custom" errorStyle="stop">
      <formula1>AND(ISNUMBER(B7),B7&gt;=B6,B7&gt;=DATE(2020,1,1),B7&lt;=DATE(2100,12,31))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2026-09-18T23:17:45Z</dcterms:created>
  <dcterms:modified xmlns:dcterms="http://purl.org/dc/terms/" xmlns:xsi="http://www.w3.org/2001/XMLSchema-instance" xsi:type="dcterms:W3CDTF">2026-09-18T23:17:45+00:00Z</dcterms:modified>
</cp:coreProperties>
</file>