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as a pagar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'Resumo'!$A$12:$C$17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R$ #,##0.00;[Red]-R$ #,##0.00;R$ 0.00"/>
    <numFmt numFmtId="165" formatCode="0 &quot;contas&quot;"/>
    <numFmt numFmtId="166" formatCode="mm/yyyy"/>
    <numFmt numFmtId="167" formatCode="dd/mm/yyyy"/>
    <numFmt numFmtId="168" formatCode="0 &quot;dia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10"/>
    </font>
    <font>
      <name val="Calibri"/>
      <b val="1"/>
      <color rgb="00FFFFFF"/>
      <sz val="10"/>
    </font>
    <font>
      <name val="Calibri"/>
      <b val="1"/>
      <color rgb="0017324D"/>
      <sz val="13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FFF"/>
      </patternFill>
    </fill>
    <fill>
      <patternFill patternType="solid">
        <fgColor rgb="00EEF4F1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8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8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C65A3A"/>
        <sz val="10"/>
      </font>
      <fill>
        <patternFill patternType="solid">
          <fgColor rgb="00FBE7E1"/>
        </patternFill>
      </fill>
    </dxf>
    <dxf>
      <font>
        <name val="Calibri"/>
        <b val="1"/>
        <color rgb="00D7A52E"/>
        <sz val="10"/>
      </font>
      <fill>
        <patternFill patternType="solid">
          <fgColor rgb="00FFF0C2"/>
        </patternFill>
      </fill>
    </dxf>
    <dxf>
      <font>
        <name val="Calibri"/>
        <b val="1"/>
        <color rgb="002F7D5B"/>
        <sz val="10"/>
      </font>
      <fill>
        <patternFill patternType="solid">
          <fgColor rgb="00E2F1E9"/>
        </patternFill>
      </fill>
    </dxf>
    <dxf>
      <fill>
        <patternFill patternType="solid">
          <fgColor rgb="00EEF4F1"/>
        </patternFill>
      </fill>
    </dxf>
    <dxf>
      <fill>
        <patternFill patternType="solid">
          <f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'Resumo'!$A$13:$A$17</f>
            </numRef>
          </cat>
          <val>
            <numRef>
              <f>'Resumo'!$B$13:$B$17</f>
            </numRef>
          </val>
        </ser>
        <dLbls>
          <showVal val="1"/>
        </dLbls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contas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41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ContasPagar" displayName="TabelaContasPagar" ref="A3:H123" headerRowCount="1">
  <autoFilter ref="A3:H123"/>
  <tableColumns count="8">
    <tableColumn id="1" name="Condomínio"/>
    <tableColumn id="2" name="Unidade"/>
    <tableColumn id="3" name="Período"/>
    <tableColumn id="4" name="Valor (R$)"/>
    <tableColumn id="5" name="Responsável"/>
    <tableColumn id="6" name="Situação"/>
    <tableColumn id="7" name="Vencimento"/>
    <tableColumn id="8" name="Observaçõ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abelaPremissas" displayName="TabelaPremissas" ref="A3:C8" headerRowCount="1">
  <autoFilter ref="A3:C8"/>
  <tableColumns count="3">
    <tableColumn id="1" name="Parâmetro"/>
    <tableColumn id="2" name="Valor"/>
    <tableColumn id="3" name="Uso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abelaSituacoes" displayName="TabelaSituacoes" ref="D3:E8" headerRowCount="1">
  <autoFilter ref="D3:E8"/>
  <tableColumns count="2">
    <tableColumn id="4" name="Situação permitida"/>
    <tableColumn id="5" name="Orientaçã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3" customWidth="1" min="3" max="3"/>
    <col width="25" customWidth="1" min="4" max="4"/>
    <col width="17" customWidth="1" min="5" max="5"/>
    <col width="3" customWidth="1" min="6" max="6"/>
    <col width="24" customWidth="1" min="7" max="7"/>
    <col width="17" customWidth="1" min="8" max="8"/>
  </cols>
  <sheetData>
    <row r="1" ht="28" customHeight="1">
      <c r="A1" s="1" t="inlineStr">
        <is>
          <t>CONTAS A PAGAR CONDOMÍNIO — RESUMO</t>
        </is>
      </c>
      <c r="B1" s="30" t="n"/>
      <c r="C1" s="30" t="n"/>
      <c r="D1" s="30" t="n"/>
      <c r="E1" s="30" t="n"/>
      <c r="F1" s="30" t="n"/>
      <c r="G1" s="30" t="n"/>
      <c r="H1" s="31" t="n"/>
    </row>
    <row r="2" ht="22" customHeight="1">
      <c r="A2" s="3" t="inlineStr">
        <is>
          <t>Indicadores calculados a partir dos registros da aba Contas a pagar.</t>
        </is>
      </c>
    </row>
    <row r="3"/>
    <row r="4" ht="34" customHeight="1">
      <c r="A4" s="4" t="inlineStr">
        <is>
          <t>Valor programado</t>
        </is>
      </c>
      <c r="B4" s="5">
        <f>IFERROR(SUMIFS('Contas a pagar'!$D$4:$D$123,'Contas a pagar'!$A$4:$A$123,"&lt;&gt;",'Contas a pagar'!$F$4:$F$123,"&lt;&gt;Cancelada"),0)</f>
        <v/>
      </c>
      <c r="D4" s="4" t="inlineStr">
        <is>
          <t>Valor em aberto</t>
        </is>
      </c>
      <c r="E4" s="5">
        <f>IFERROR(SUMIFS('Contas a pagar'!$D$4:$D$123,'Contas a pagar'!$A$4:$A$123,"&lt;&gt;",'Contas a pagar'!$F$4:$F$123,"&lt;&gt;Paga",'Contas a pagar'!$F$4:$F$123,"&lt;&gt;Cancelada"),0)</f>
        <v/>
      </c>
      <c r="G4" s="4" t="inlineStr">
        <is>
          <t>Valor pago</t>
        </is>
      </c>
      <c r="H4" s="5">
        <f>IFERROR(SUMIFS('Contas a pagar'!$D$4:$D$123,'Contas a pagar'!$A$4:$A$123,"&lt;&gt;",'Contas a pagar'!$F$4:$F$123,"Paga"),0)</f>
        <v/>
      </c>
    </row>
    <row r="5"/>
    <row r="6" ht="34" customHeight="1">
      <c r="A6" s="4" t="inlineStr">
        <is>
          <t>Contas vencidas</t>
        </is>
      </c>
      <c r="B6" s="6">
        <f>IFERROR(COUNTIFS('Contas a pagar'!$A$4:$A$123,"&lt;&gt;",'Contas a pagar'!$G$4:$G$123,"&lt;"&amp;TODAY(),'Contas a pagar'!$F$4:$F$123,"&lt;&gt;Paga",'Contas a pagar'!$F$4:$F$123,"&lt;&gt;Cancelada"),0)</f>
        <v/>
      </c>
      <c r="D6" s="4" t="inlineStr">
        <is>
          <t>Valor vencido</t>
        </is>
      </c>
      <c r="E6" s="5">
        <f>IFERROR(SUMIFS('Contas a pagar'!$D$4:$D$123,'Contas a pagar'!$A$4:$A$123,"&lt;&gt;",'Contas a pagar'!$G$4:$G$123,"&lt;"&amp;TODAY(),'Contas a pagar'!$F$4:$F$123,"&lt;&gt;Paga",'Contas a pagar'!$F$4:$F$123,"&lt;&gt;Cancelada"),0)</f>
        <v/>
      </c>
      <c r="G6" s="4" t="inlineStr">
        <is>
          <t>Vencem na janela</t>
        </is>
      </c>
      <c r="H6" s="6">
        <f>IFERROR(COUNTIFS('Contas a pagar'!$A$4:$A$123,"&lt;&gt;",'Contas a pagar'!$G$4:$G$123,"&gt;="&amp;TODAY(),'Contas a pagar'!$G$4:$G$123,"&lt;="&amp;TODAY()+Premissas!$B$4,'Contas a pagar'!$F$4:$F$123,"&lt;&gt;Paga",'Contas a pagar'!$F$4:$F$123,"&lt;&gt;Cancelada"),0)</f>
        <v/>
      </c>
    </row>
    <row r="7"/>
    <row r="8" ht="34" customHeight="1">
      <c r="A8" s="4" t="inlineStr">
        <is>
          <t>Aguardando aprovação</t>
        </is>
      </c>
      <c r="B8" s="6">
        <f>IFERROR(COUNTIFS('Contas a pagar'!$A$4:$A$123,"&lt;&gt;",'Contas a pagar'!$F$4:$F$123,"Aguardando aprovação"),0)</f>
        <v/>
      </c>
      <c r="D8" s="4" t="inlineStr">
        <is>
          <t>Acima do limite</t>
        </is>
      </c>
      <c r="E8" s="6">
        <f>IFERROR(COUNTIFS('Contas a pagar'!$A$4:$A$123,"&lt;&gt;",'Contas a pagar'!$D$4:$D$123,"&gt;="&amp;Premissas!$B$5,'Contas a pagar'!$F$4:$F$123,"&lt;&gt;Paga",'Contas a pagar'!$F$4:$F$123,"&lt;&gt;Cancelada"),0)</f>
        <v/>
      </c>
      <c r="G8" s="4" t="inlineStr">
        <is>
          <t>Média em aberto</t>
        </is>
      </c>
      <c r="H8" s="5">
        <f>IFERROR(SUMIFS('Contas a pagar'!$D$4:$D$123,'Contas a pagar'!$A$4:$A$123,"&lt;&gt;",'Contas a pagar'!$F$4:$F$123,"&lt;&gt;Paga",'Contas a pagar'!$F$4:$F$123,"&lt;&gt;Cancelada")/COUNTIFS('Contas a pagar'!$A$4:$A$123,"&lt;&gt;",'Contas a pagar'!$F$4:$F$123,"&lt;&gt;Paga",'Contas a pagar'!$F$4:$F$123,"&lt;&gt;Cancelada"),0)</f>
        <v/>
      </c>
    </row>
    <row r="9"/>
    <row r="10"/>
    <row r="11"/>
    <row r="12">
      <c r="A12" s="7" t="inlineStr">
        <is>
          <t>Situação</t>
        </is>
      </c>
      <c r="B12" s="7" t="inlineStr">
        <is>
          <t>Quantidade</t>
        </is>
      </c>
      <c r="C12" s="7" t="inlineStr">
        <is>
          <t>Valor</t>
        </is>
      </c>
    </row>
    <row r="13" ht="23" customHeight="1">
      <c r="A13" s="8" t="inlineStr">
        <is>
          <t>Prevista</t>
        </is>
      </c>
      <c r="B13" s="9">
        <f>IFERROR(COUNTIF('Contas a pagar'!$F$4:$F$123,A13),0)</f>
        <v/>
      </c>
      <c r="C13" s="10">
        <f>IFERROR(SUMIF('Contas a pagar'!$F$4:$F$123,A13,'Contas a pagar'!$D$4:$D$123),0)</f>
        <v/>
      </c>
    </row>
    <row r="14" ht="23" customHeight="1">
      <c r="A14" s="11" t="inlineStr">
        <is>
          <t>Aguardando aprovação</t>
        </is>
      </c>
      <c r="B14" s="12">
        <f>IFERROR(COUNTIF('Contas a pagar'!$F$4:$F$123,A14),0)</f>
        <v/>
      </c>
      <c r="C14" s="13">
        <f>IFERROR(SUMIF('Contas a pagar'!$F$4:$F$123,A14,'Contas a pagar'!$D$4:$D$123),0)</f>
        <v/>
      </c>
    </row>
    <row r="15" ht="23" customHeight="1">
      <c r="A15" s="8" t="inlineStr">
        <is>
          <t>Aprovada</t>
        </is>
      </c>
      <c r="B15" s="9">
        <f>IFERROR(COUNTIF('Contas a pagar'!$F$4:$F$123,A15),0)</f>
        <v/>
      </c>
      <c r="C15" s="10">
        <f>IFERROR(SUMIF('Contas a pagar'!$F$4:$F$123,A15,'Contas a pagar'!$D$4:$D$123),0)</f>
        <v/>
      </c>
    </row>
    <row r="16" ht="23" customHeight="1">
      <c r="A16" s="11" t="inlineStr">
        <is>
          <t>Paga</t>
        </is>
      </c>
      <c r="B16" s="12">
        <f>IFERROR(COUNTIF('Contas a pagar'!$F$4:$F$123,A16),0)</f>
        <v/>
      </c>
      <c r="C16" s="13">
        <f>IFERROR(SUMIF('Contas a pagar'!$F$4:$F$123,A16,'Contas a pagar'!$D$4:$D$123),0)</f>
        <v/>
      </c>
    </row>
    <row r="17" ht="23" customHeight="1">
      <c r="A17" s="8" t="inlineStr">
        <is>
          <t>Cancelada</t>
        </is>
      </c>
      <c r="B17" s="9">
        <f>IFERROR(COUNTIF('Contas a pagar'!$F$4:$F$123,A17),0)</f>
        <v/>
      </c>
      <c r="C17" s="10">
        <f>IFERROR(SUMIF('Contas a pagar'!$F$4:$F$123,A17,'Contas a pagar'!$D$4:$D$123),0)</f>
        <v/>
      </c>
    </row>
  </sheetData>
  <autoFilter ref="A12:C17"/>
  <mergeCells count="1">
    <mergeCell ref="A1:H1"/>
  </mergeCells>
  <conditionalFormatting sqref="B6">
    <cfRule type="expression" priority="1" dxfId="0">
      <formula>B6&gt;0</formula>
    </cfRule>
  </conditionalFormatting>
  <conditionalFormatting sqref="E6">
    <cfRule type="expression" priority="2" dxfId="0">
      <formula>E6&gt;0</formula>
    </cfRule>
  </conditionalFormatting>
  <conditionalFormatting sqref="H6">
    <cfRule type="expression" priority="3" dxfId="1">
      <formula>H6&gt;0</formula>
    </cfRule>
  </conditionalFormatting>
  <conditionalFormatting sqref="B8">
    <cfRule type="expression" priority="4" dxfId="1">
      <formula>B8&gt;0</formula>
    </cfRule>
  </conditionalFormatting>
  <conditionalFormatting sqref="E8">
    <cfRule type="expression" priority="5" dxfId="1">
      <formula>E8&gt;0</formula>
    </cfRule>
  </conditionalFormatting>
  <conditionalFormatting sqref="H4">
    <cfRule type="expression" priority="6" dxfId="2">
      <formula>H4&gt;0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H12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12" customWidth="1" min="3" max="3"/>
    <col width="16" customWidth="1" min="4" max="4"/>
    <col width="29" customWidth="1" min="5" max="5"/>
    <col width="24" customWidth="1" min="6" max="6"/>
    <col width="15" customWidth="1" min="7" max="7"/>
    <col width="56" customWidth="1" min="8" max="8"/>
  </cols>
  <sheetData>
    <row r="1" ht="28" customHeight="1">
      <c r="A1" s="1" t="inlineStr">
        <is>
          <t>CONTAS A PAGAR CONDOMÍNIO</t>
        </is>
      </c>
      <c r="B1" s="30" t="n"/>
      <c r="C1" s="30" t="n"/>
      <c r="D1" s="30" t="n"/>
      <c r="E1" s="30" t="n"/>
      <c r="F1" s="30" t="n"/>
      <c r="G1" s="30" t="n"/>
      <c r="H1" s="31" t="n"/>
    </row>
    <row r="2" ht="24" customHeight="1">
      <c r="A2" s="3" t="inlineStr">
        <is>
          <t>Linhas amarelas estão preparadas para novos registros; alertas exigem conferência humana.</t>
        </is>
      </c>
    </row>
    <row r="3" ht="30" customHeight="1">
      <c r="A3" s="7" t="inlineStr">
        <is>
          <t>Condomínio</t>
        </is>
      </c>
      <c r="B3" s="7" t="inlineStr">
        <is>
          <t>Unidade</t>
        </is>
      </c>
      <c r="C3" s="7" t="inlineStr">
        <is>
          <t>Período</t>
        </is>
      </c>
      <c r="D3" s="7" t="inlineStr">
        <is>
          <t>Valor (R$)</t>
        </is>
      </c>
      <c r="E3" s="7" t="inlineStr">
        <is>
          <t>Responsável</t>
        </is>
      </c>
      <c r="F3" s="7" t="inlineStr">
        <is>
          <t>Situação</t>
        </is>
      </c>
      <c r="G3" s="7" t="inlineStr">
        <is>
          <t>Vencimento</t>
        </is>
      </c>
      <c r="H3" s="7" t="inlineStr">
        <is>
          <t>Observações</t>
        </is>
      </c>
    </row>
    <row r="4" ht="34" customHeight="1">
      <c r="A4" s="8" t="inlineStr">
        <is>
          <t>Condomínio Ipê Lunar (fictício)</t>
        </is>
      </c>
      <c r="B4" s="8" t="inlineStr">
        <is>
          <t>Áreas comuns</t>
        </is>
      </c>
      <c r="C4" s="32" t="n">
        <v>46266</v>
      </c>
      <c r="D4" s="10" t="n">
        <v>4850.75</v>
      </c>
      <c r="E4" s="8" t="inlineStr">
        <is>
          <t>Marina Vale (pessoa fictícia)</t>
        </is>
      </c>
      <c r="F4" s="15" t="inlineStr">
        <is>
          <t>Aprovada</t>
        </is>
      </c>
      <c r="G4" s="33" t="n">
        <v>46288</v>
      </c>
      <c r="H4" s="17" t="inlineStr">
        <is>
          <t>Elevadores Aurora Azul (fornecedor fictício); conferir documento antes da baixa.</t>
        </is>
      </c>
    </row>
    <row r="5" ht="34" customHeight="1">
      <c r="A5" s="11" t="inlineStr">
        <is>
          <t>Condomínio Jardim do Vento (fictício)</t>
        </is>
      </c>
      <c r="B5" s="11" t="inlineStr">
        <is>
          <t>Torre Norte</t>
        </is>
      </c>
      <c r="C5" s="34" t="n">
        <v>46266</v>
      </c>
      <c r="D5" s="13" t="n">
        <v>1260</v>
      </c>
      <c r="E5" s="11" t="inlineStr">
        <is>
          <t>Lia Nobre (pessoa fictícia)</t>
        </is>
      </c>
      <c r="F5" s="19" t="inlineStr">
        <is>
          <t>Aguardando aprovação</t>
        </is>
      </c>
      <c r="G5" s="35" t="n">
        <v>46275</v>
      </c>
      <c r="H5" s="21" t="inlineStr">
        <is>
          <t>Hidrobrisa Manutenção (fornecedor fictício); aprovação interna pendente.</t>
        </is>
      </c>
    </row>
    <row r="6" ht="34" customHeight="1">
      <c r="A6" s="8" t="inlineStr">
        <is>
          <t>Condomínio Estação das Nuvens (fictício)</t>
        </is>
      </c>
      <c r="B6" s="8" t="inlineStr">
        <is>
          <t>Áreas comuns</t>
        </is>
      </c>
      <c r="C6" s="32" t="n">
        <v>46235</v>
      </c>
      <c r="D6" s="10" t="n">
        <v>732.45</v>
      </c>
      <c r="E6" s="8" t="inlineStr">
        <is>
          <t>Rui Campo (pessoa fictícia)</t>
        </is>
      </c>
      <c r="F6" s="15" t="inlineStr">
        <is>
          <t>Paga</t>
        </is>
      </c>
      <c r="G6" s="33" t="n">
        <v>46265</v>
      </c>
      <c r="H6" s="17" t="inlineStr">
        <is>
          <t>Jardim Pétala Norte (fornecedor fictício); baixa registrada manualmente.</t>
        </is>
      </c>
    </row>
    <row r="7" ht="34" customHeight="1">
      <c r="A7" s="11" t="inlineStr">
        <is>
          <t>Condomínio Ipê Lunar (fictício)</t>
        </is>
      </c>
      <c r="B7" s="11" t="inlineStr">
        <is>
          <t>Bloco B</t>
        </is>
      </c>
      <c r="C7" s="34" t="n">
        <v>46296</v>
      </c>
      <c r="D7" s="13" t="n">
        <v>0.01</v>
      </c>
      <c r="E7" s="11" t="inlineStr">
        <is>
          <t>Nina Sol (pessoa fictícia)</t>
        </is>
      </c>
      <c r="F7" s="19" t="inlineStr">
        <is>
          <t>Prevista</t>
        </is>
      </c>
      <c r="G7" s="35" t="n">
        <v>46323</v>
      </c>
      <c r="H7" s="21" t="inlineStr">
        <is>
          <t>Ajuste fictício de centavo para testar o valor mínimo permitido.</t>
        </is>
      </c>
    </row>
    <row r="8" ht="34" customHeight="1">
      <c r="A8" s="8" t="inlineStr">
        <is>
          <t>Condomínio Jardim do Vento (fictício)</t>
        </is>
      </c>
      <c r="B8" s="8" t="inlineStr">
        <is>
          <t>Áreas comuns</t>
        </is>
      </c>
      <c r="C8" s="32" t="n">
        <v>46266</v>
      </c>
      <c r="D8" s="10" t="n">
        <v>18950</v>
      </c>
      <c r="E8" s="8" t="inlineStr">
        <is>
          <t>Marina Vale (pessoa fictícia)</t>
        </is>
      </c>
      <c r="F8" s="15" t="inlineStr">
        <is>
          <t>Aprovada</t>
        </is>
      </c>
      <c r="G8" s="33" t="n">
        <v>46283</v>
      </c>
      <c r="H8" s="17" t="inlineStr">
        <is>
          <t>ClaraLua Conservação (fornecedor fictício); valor sujeito a conferência reforçada.</t>
        </is>
      </c>
    </row>
    <row r="9" ht="34" customHeight="1">
      <c r="A9" s="11" t="inlineStr">
        <is>
          <t>Condomínio Estação das Nuvens (fictício)</t>
        </is>
      </c>
      <c r="B9" s="11" t="inlineStr">
        <is>
          <t>Garagem</t>
        </is>
      </c>
      <c r="C9" s="34" t="n">
        <v>46235</v>
      </c>
      <c r="D9" s="13" t="n">
        <v>980</v>
      </c>
      <c r="E9" s="11" t="inlineStr">
        <is>
          <t>Lia Nobre (pessoa fictícia)</t>
        </is>
      </c>
      <c r="F9" s="19" t="inlineStr">
        <is>
          <t>Cancelada</t>
        </is>
      </c>
      <c r="G9" s="35" t="n">
        <v>46280</v>
      </c>
      <c r="H9" s="21" t="inlineStr">
        <is>
          <t>LimpaLua Serviços (fornecedor fictício); lançamento fictício cancelado após revisão.</t>
        </is>
      </c>
    </row>
    <row r="10" ht="34" customHeight="1">
      <c r="A10" s="8" t="inlineStr">
        <is>
          <t>Condomínio Ipê Lunar (fictício)</t>
        </is>
      </c>
      <c r="B10" s="8" t="inlineStr">
        <is>
          <t>Portaria</t>
        </is>
      </c>
      <c r="C10" s="32" t="n">
        <v>46235</v>
      </c>
      <c r="D10" s="10" t="n">
        <v>3500</v>
      </c>
      <c r="E10" s="8" t="inlineStr">
        <is>
          <t>Rui Campo (pessoa fictícia)</t>
        </is>
      </c>
      <c r="F10" s="15" t="inlineStr">
        <is>
          <t>Paga</t>
        </is>
      </c>
      <c r="G10" s="33" t="n">
        <v>46271</v>
      </c>
      <c r="H10" s="17" t="inlineStr">
        <is>
          <t>Vigia Horizonte (fornecedor fictício); baixa manual conferida.</t>
        </is>
      </c>
    </row>
    <row r="11" ht="34" customHeight="1">
      <c r="A11" s="11" t="inlineStr">
        <is>
          <t>Condomínio Jardim do Vento (fictício)</t>
        </is>
      </c>
      <c r="B11" s="11" t="inlineStr">
        <is>
          <t>Salão de festas</t>
        </is>
      </c>
      <c r="C11" s="34" t="n">
        <v>46266</v>
      </c>
      <c r="D11" s="13" t="n">
        <v>2150.9</v>
      </c>
      <c r="E11" s="11" t="inlineStr">
        <is>
          <t>Nina Sol (pessoa fictícia)</t>
        </is>
      </c>
      <c r="F11" s="19" t="inlineStr">
        <is>
          <t>Aguardando aprovação</t>
        </is>
      </c>
      <c r="G11" s="35" t="n">
        <v>46285</v>
      </c>
      <c r="H11" s="21" t="inlineStr">
        <is>
          <t>Reparo Festa Serena (fornecedor fictício); conferir escopo antes da aprovação.</t>
        </is>
      </c>
    </row>
    <row r="12" ht="34" customHeight="1">
      <c r="A12" s="8" t="inlineStr">
        <is>
          <t>Condomínio Estação das Nuvens (fictício)</t>
        </is>
      </c>
      <c r="B12" s="8" t="inlineStr">
        <is>
          <t>Fachada</t>
        </is>
      </c>
      <c r="C12" s="32" t="n">
        <v>46296</v>
      </c>
      <c r="D12" s="10" t="n">
        <v>14780</v>
      </c>
      <c r="E12" s="8" t="inlineStr">
        <is>
          <t>Marina Vale (pessoa fictícia)</t>
        </is>
      </c>
      <c r="F12" s="15" t="inlineStr">
        <is>
          <t>Prevista</t>
        </is>
      </c>
      <c r="G12" s="33" t="n">
        <v>46311</v>
      </c>
      <c r="H12" s="17" t="inlineStr">
        <is>
          <t>Pintura Céu Manso (fornecedor fictício); previsão ainda sem aprovação.</t>
        </is>
      </c>
    </row>
    <row r="13" ht="34" customHeight="1">
      <c r="A13" s="11" t="inlineStr">
        <is>
          <t>Condomínio Ipê Lunar (fictício)</t>
        </is>
      </c>
      <c r="B13" s="11" t="inlineStr">
        <is>
          <t>Bloco A</t>
        </is>
      </c>
      <c r="C13" s="34" t="n">
        <v>46266</v>
      </c>
      <c r="D13" s="13" t="n">
        <v>640</v>
      </c>
      <c r="E13" s="11" t="inlineStr">
        <is>
          <t>Lia Nobre (pessoa fictícia)</t>
        </is>
      </c>
      <c r="F13" s="19" t="inlineStr">
        <is>
          <t>Aprovada</t>
        </is>
      </c>
      <c r="G13" s="35" t="n">
        <v>46282</v>
      </c>
      <c r="H13" s="21" t="inlineStr">
        <is>
          <t>Elétrica Brisa Clara (fornecedor fictício); vencimento requer conferência humana.</t>
        </is>
      </c>
    </row>
    <row r="14" ht="22" customHeight="1">
      <c r="A14" s="22" t="n"/>
      <c r="B14" s="22" t="n"/>
      <c r="C14" s="36" t="n"/>
      <c r="D14" s="24" t="n"/>
      <c r="E14" s="22" t="n"/>
      <c r="F14" s="25" t="n"/>
      <c r="G14" s="37" t="n"/>
      <c r="H14" s="27" t="n"/>
    </row>
    <row r="15" ht="22" customHeight="1">
      <c r="A15" s="22" t="n"/>
      <c r="B15" s="22" t="n"/>
      <c r="C15" s="36" t="n"/>
      <c r="D15" s="24" t="n"/>
      <c r="E15" s="22" t="n"/>
      <c r="F15" s="25" t="n"/>
      <c r="G15" s="37" t="n"/>
      <c r="H15" s="27" t="n"/>
    </row>
    <row r="16" ht="22" customHeight="1">
      <c r="A16" s="22" t="n"/>
      <c r="B16" s="22" t="n"/>
      <c r="C16" s="36" t="n"/>
      <c r="D16" s="24" t="n"/>
      <c r="E16" s="22" t="n"/>
      <c r="F16" s="25" t="n"/>
      <c r="G16" s="37" t="n"/>
      <c r="H16" s="27" t="n"/>
    </row>
    <row r="17" ht="22" customHeight="1">
      <c r="A17" s="22" t="n"/>
      <c r="B17" s="22" t="n"/>
      <c r="C17" s="36" t="n"/>
      <c r="D17" s="24" t="n"/>
      <c r="E17" s="22" t="n"/>
      <c r="F17" s="25" t="n"/>
      <c r="G17" s="37" t="n"/>
      <c r="H17" s="27" t="n"/>
    </row>
    <row r="18" ht="22" customHeight="1">
      <c r="A18" s="22" t="n"/>
      <c r="B18" s="22" t="n"/>
      <c r="C18" s="36" t="n"/>
      <c r="D18" s="24" t="n"/>
      <c r="E18" s="22" t="n"/>
      <c r="F18" s="25" t="n"/>
      <c r="G18" s="37" t="n"/>
      <c r="H18" s="27" t="n"/>
    </row>
    <row r="19" ht="22" customHeight="1">
      <c r="A19" s="22" t="n"/>
      <c r="B19" s="22" t="n"/>
      <c r="C19" s="36" t="n"/>
      <c r="D19" s="24" t="n"/>
      <c r="E19" s="22" t="n"/>
      <c r="F19" s="25" t="n"/>
      <c r="G19" s="37" t="n"/>
      <c r="H19" s="27" t="n"/>
    </row>
    <row r="20" ht="22" customHeight="1">
      <c r="A20" s="22" t="n"/>
      <c r="B20" s="22" t="n"/>
      <c r="C20" s="36" t="n"/>
      <c r="D20" s="24" t="n"/>
      <c r="E20" s="22" t="n"/>
      <c r="F20" s="25" t="n"/>
      <c r="G20" s="37" t="n"/>
      <c r="H20" s="27" t="n"/>
    </row>
    <row r="21" ht="22" customHeight="1">
      <c r="A21" s="22" t="n"/>
      <c r="B21" s="22" t="n"/>
      <c r="C21" s="36" t="n"/>
      <c r="D21" s="24" t="n"/>
      <c r="E21" s="22" t="n"/>
      <c r="F21" s="25" t="n"/>
      <c r="G21" s="37" t="n"/>
      <c r="H21" s="27" t="n"/>
    </row>
    <row r="22" ht="22" customHeight="1">
      <c r="A22" s="22" t="n"/>
      <c r="B22" s="22" t="n"/>
      <c r="C22" s="36" t="n"/>
      <c r="D22" s="24" t="n"/>
      <c r="E22" s="22" t="n"/>
      <c r="F22" s="25" t="n"/>
      <c r="G22" s="37" t="n"/>
      <c r="H22" s="27" t="n"/>
    </row>
    <row r="23" ht="22" customHeight="1">
      <c r="A23" s="22" t="n"/>
      <c r="B23" s="22" t="n"/>
      <c r="C23" s="36" t="n"/>
      <c r="D23" s="24" t="n"/>
      <c r="E23" s="22" t="n"/>
      <c r="F23" s="25" t="n"/>
      <c r="G23" s="37" t="n"/>
      <c r="H23" s="27" t="n"/>
    </row>
    <row r="24" ht="22" customHeight="1">
      <c r="A24" s="22" t="n"/>
      <c r="B24" s="22" t="n"/>
      <c r="C24" s="36" t="n"/>
      <c r="D24" s="24" t="n"/>
      <c r="E24" s="22" t="n"/>
      <c r="F24" s="25" t="n"/>
      <c r="G24" s="37" t="n"/>
      <c r="H24" s="27" t="n"/>
    </row>
    <row r="25" ht="22" customHeight="1">
      <c r="A25" s="22" t="n"/>
      <c r="B25" s="22" t="n"/>
      <c r="C25" s="36" t="n"/>
      <c r="D25" s="24" t="n"/>
      <c r="E25" s="22" t="n"/>
      <c r="F25" s="25" t="n"/>
      <c r="G25" s="37" t="n"/>
      <c r="H25" s="27" t="n"/>
    </row>
    <row r="26" ht="22" customHeight="1">
      <c r="A26" s="22" t="n"/>
      <c r="B26" s="22" t="n"/>
      <c r="C26" s="36" t="n"/>
      <c r="D26" s="24" t="n"/>
      <c r="E26" s="22" t="n"/>
      <c r="F26" s="25" t="n"/>
      <c r="G26" s="37" t="n"/>
      <c r="H26" s="27" t="n"/>
    </row>
    <row r="27" ht="22" customHeight="1">
      <c r="A27" s="22" t="n"/>
      <c r="B27" s="22" t="n"/>
      <c r="C27" s="36" t="n"/>
      <c r="D27" s="24" t="n"/>
      <c r="E27" s="22" t="n"/>
      <c r="F27" s="25" t="n"/>
      <c r="G27" s="37" t="n"/>
      <c r="H27" s="27" t="n"/>
    </row>
    <row r="28" ht="22" customHeight="1">
      <c r="A28" s="22" t="n"/>
      <c r="B28" s="22" t="n"/>
      <c r="C28" s="36" t="n"/>
      <c r="D28" s="24" t="n"/>
      <c r="E28" s="22" t="n"/>
      <c r="F28" s="25" t="n"/>
      <c r="G28" s="37" t="n"/>
      <c r="H28" s="27" t="n"/>
    </row>
    <row r="29" ht="22" customHeight="1">
      <c r="A29" s="22" t="n"/>
      <c r="B29" s="22" t="n"/>
      <c r="C29" s="36" t="n"/>
      <c r="D29" s="24" t="n"/>
      <c r="E29" s="22" t="n"/>
      <c r="F29" s="25" t="n"/>
      <c r="G29" s="37" t="n"/>
      <c r="H29" s="27" t="n"/>
    </row>
    <row r="30" ht="22" customHeight="1">
      <c r="A30" s="22" t="n"/>
      <c r="B30" s="22" t="n"/>
      <c r="C30" s="36" t="n"/>
      <c r="D30" s="24" t="n"/>
      <c r="E30" s="22" t="n"/>
      <c r="F30" s="25" t="n"/>
      <c r="G30" s="37" t="n"/>
      <c r="H30" s="27" t="n"/>
    </row>
    <row r="31" ht="22" customHeight="1">
      <c r="A31" s="22" t="n"/>
      <c r="B31" s="22" t="n"/>
      <c r="C31" s="36" t="n"/>
      <c r="D31" s="24" t="n"/>
      <c r="E31" s="22" t="n"/>
      <c r="F31" s="25" t="n"/>
      <c r="G31" s="37" t="n"/>
      <c r="H31" s="27" t="n"/>
    </row>
    <row r="32" ht="22" customHeight="1">
      <c r="A32" s="22" t="n"/>
      <c r="B32" s="22" t="n"/>
      <c r="C32" s="36" t="n"/>
      <c r="D32" s="24" t="n"/>
      <c r="E32" s="22" t="n"/>
      <c r="F32" s="25" t="n"/>
      <c r="G32" s="37" t="n"/>
      <c r="H32" s="27" t="n"/>
    </row>
    <row r="33" ht="22" customHeight="1">
      <c r="A33" s="22" t="n"/>
      <c r="B33" s="22" t="n"/>
      <c r="C33" s="36" t="n"/>
      <c r="D33" s="24" t="n"/>
      <c r="E33" s="22" t="n"/>
      <c r="F33" s="25" t="n"/>
      <c r="G33" s="37" t="n"/>
      <c r="H33" s="27" t="n"/>
    </row>
    <row r="34" ht="22" customHeight="1">
      <c r="A34" s="22" t="n"/>
      <c r="B34" s="22" t="n"/>
      <c r="C34" s="36" t="n"/>
      <c r="D34" s="24" t="n"/>
      <c r="E34" s="22" t="n"/>
      <c r="F34" s="25" t="n"/>
      <c r="G34" s="37" t="n"/>
      <c r="H34" s="27" t="n"/>
    </row>
    <row r="35" ht="22" customHeight="1">
      <c r="A35" s="22" t="n"/>
      <c r="B35" s="22" t="n"/>
      <c r="C35" s="36" t="n"/>
      <c r="D35" s="24" t="n"/>
      <c r="E35" s="22" t="n"/>
      <c r="F35" s="25" t="n"/>
      <c r="G35" s="37" t="n"/>
      <c r="H35" s="27" t="n"/>
    </row>
    <row r="36" ht="22" customHeight="1">
      <c r="A36" s="22" t="n"/>
      <c r="B36" s="22" t="n"/>
      <c r="C36" s="36" t="n"/>
      <c r="D36" s="24" t="n"/>
      <c r="E36" s="22" t="n"/>
      <c r="F36" s="25" t="n"/>
      <c r="G36" s="37" t="n"/>
      <c r="H36" s="27" t="n"/>
    </row>
    <row r="37" ht="22" customHeight="1">
      <c r="A37" s="22" t="n"/>
      <c r="B37" s="22" t="n"/>
      <c r="C37" s="36" t="n"/>
      <c r="D37" s="24" t="n"/>
      <c r="E37" s="22" t="n"/>
      <c r="F37" s="25" t="n"/>
      <c r="G37" s="37" t="n"/>
      <c r="H37" s="27" t="n"/>
    </row>
    <row r="38" ht="22" customHeight="1">
      <c r="A38" s="22" t="n"/>
      <c r="B38" s="22" t="n"/>
      <c r="C38" s="36" t="n"/>
      <c r="D38" s="24" t="n"/>
      <c r="E38" s="22" t="n"/>
      <c r="F38" s="25" t="n"/>
      <c r="G38" s="37" t="n"/>
      <c r="H38" s="27" t="n"/>
    </row>
    <row r="39" ht="22" customHeight="1">
      <c r="A39" s="22" t="n"/>
      <c r="B39" s="22" t="n"/>
      <c r="C39" s="36" t="n"/>
      <c r="D39" s="24" t="n"/>
      <c r="E39" s="22" t="n"/>
      <c r="F39" s="25" t="n"/>
      <c r="G39" s="37" t="n"/>
      <c r="H39" s="27" t="n"/>
    </row>
    <row r="40" ht="22" customHeight="1">
      <c r="A40" s="22" t="n"/>
      <c r="B40" s="22" t="n"/>
      <c r="C40" s="36" t="n"/>
      <c r="D40" s="24" t="n"/>
      <c r="E40" s="22" t="n"/>
      <c r="F40" s="25" t="n"/>
      <c r="G40" s="37" t="n"/>
      <c r="H40" s="27" t="n"/>
    </row>
    <row r="41" ht="22" customHeight="1">
      <c r="A41" s="22" t="n"/>
      <c r="B41" s="22" t="n"/>
      <c r="C41" s="36" t="n"/>
      <c r="D41" s="24" t="n"/>
      <c r="E41" s="22" t="n"/>
      <c r="F41" s="25" t="n"/>
      <c r="G41" s="37" t="n"/>
      <c r="H41" s="27" t="n"/>
    </row>
    <row r="42" ht="22" customHeight="1">
      <c r="A42" s="22" t="n"/>
      <c r="B42" s="22" t="n"/>
      <c r="C42" s="36" t="n"/>
      <c r="D42" s="24" t="n"/>
      <c r="E42" s="22" t="n"/>
      <c r="F42" s="25" t="n"/>
      <c r="G42" s="37" t="n"/>
      <c r="H42" s="27" t="n"/>
    </row>
    <row r="43" ht="22" customHeight="1">
      <c r="A43" s="22" t="n"/>
      <c r="B43" s="22" t="n"/>
      <c r="C43" s="36" t="n"/>
      <c r="D43" s="24" t="n"/>
      <c r="E43" s="22" t="n"/>
      <c r="F43" s="25" t="n"/>
      <c r="G43" s="37" t="n"/>
      <c r="H43" s="27" t="n"/>
    </row>
    <row r="44" ht="22" customHeight="1">
      <c r="A44" s="22" t="n"/>
      <c r="B44" s="22" t="n"/>
      <c r="C44" s="36" t="n"/>
      <c r="D44" s="24" t="n"/>
      <c r="E44" s="22" t="n"/>
      <c r="F44" s="25" t="n"/>
      <c r="G44" s="37" t="n"/>
      <c r="H44" s="27" t="n"/>
    </row>
    <row r="45" ht="22" customHeight="1">
      <c r="A45" s="22" t="n"/>
      <c r="B45" s="22" t="n"/>
      <c r="C45" s="36" t="n"/>
      <c r="D45" s="24" t="n"/>
      <c r="E45" s="22" t="n"/>
      <c r="F45" s="25" t="n"/>
      <c r="G45" s="37" t="n"/>
      <c r="H45" s="27" t="n"/>
    </row>
    <row r="46" ht="22" customHeight="1">
      <c r="A46" s="22" t="n"/>
      <c r="B46" s="22" t="n"/>
      <c r="C46" s="36" t="n"/>
      <c r="D46" s="24" t="n"/>
      <c r="E46" s="22" t="n"/>
      <c r="F46" s="25" t="n"/>
      <c r="G46" s="37" t="n"/>
      <c r="H46" s="27" t="n"/>
    </row>
    <row r="47" ht="22" customHeight="1">
      <c r="A47" s="22" t="n"/>
      <c r="B47" s="22" t="n"/>
      <c r="C47" s="36" t="n"/>
      <c r="D47" s="24" t="n"/>
      <c r="E47" s="22" t="n"/>
      <c r="F47" s="25" t="n"/>
      <c r="G47" s="37" t="n"/>
      <c r="H47" s="27" t="n"/>
    </row>
    <row r="48" ht="22" customHeight="1">
      <c r="A48" s="22" t="n"/>
      <c r="B48" s="22" t="n"/>
      <c r="C48" s="36" t="n"/>
      <c r="D48" s="24" t="n"/>
      <c r="E48" s="22" t="n"/>
      <c r="F48" s="25" t="n"/>
      <c r="G48" s="37" t="n"/>
      <c r="H48" s="27" t="n"/>
    </row>
    <row r="49" ht="22" customHeight="1">
      <c r="A49" s="22" t="n"/>
      <c r="B49" s="22" t="n"/>
      <c r="C49" s="36" t="n"/>
      <c r="D49" s="24" t="n"/>
      <c r="E49" s="22" t="n"/>
      <c r="F49" s="25" t="n"/>
      <c r="G49" s="37" t="n"/>
      <c r="H49" s="27" t="n"/>
    </row>
    <row r="50" ht="22" customHeight="1">
      <c r="A50" s="22" t="n"/>
      <c r="B50" s="22" t="n"/>
      <c r="C50" s="36" t="n"/>
      <c r="D50" s="24" t="n"/>
      <c r="E50" s="22" t="n"/>
      <c r="F50" s="25" t="n"/>
      <c r="G50" s="37" t="n"/>
      <c r="H50" s="27" t="n"/>
    </row>
    <row r="51" ht="22" customHeight="1">
      <c r="A51" s="22" t="n"/>
      <c r="B51" s="22" t="n"/>
      <c r="C51" s="36" t="n"/>
      <c r="D51" s="24" t="n"/>
      <c r="E51" s="22" t="n"/>
      <c r="F51" s="25" t="n"/>
      <c r="G51" s="37" t="n"/>
      <c r="H51" s="27" t="n"/>
    </row>
    <row r="52" ht="22" customHeight="1">
      <c r="A52" s="22" t="n"/>
      <c r="B52" s="22" t="n"/>
      <c r="C52" s="36" t="n"/>
      <c r="D52" s="24" t="n"/>
      <c r="E52" s="22" t="n"/>
      <c r="F52" s="25" t="n"/>
      <c r="G52" s="37" t="n"/>
      <c r="H52" s="27" t="n"/>
    </row>
    <row r="53" ht="22" customHeight="1">
      <c r="A53" s="22" t="n"/>
      <c r="B53" s="22" t="n"/>
      <c r="C53" s="36" t="n"/>
      <c r="D53" s="24" t="n"/>
      <c r="E53" s="22" t="n"/>
      <c r="F53" s="25" t="n"/>
      <c r="G53" s="37" t="n"/>
      <c r="H53" s="27" t="n"/>
    </row>
    <row r="54" ht="22" customHeight="1">
      <c r="A54" s="22" t="n"/>
      <c r="B54" s="22" t="n"/>
      <c r="C54" s="36" t="n"/>
      <c r="D54" s="24" t="n"/>
      <c r="E54" s="22" t="n"/>
      <c r="F54" s="25" t="n"/>
      <c r="G54" s="37" t="n"/>
      <c r="H54" s="27" t="n"/>
    </row>
    <row r="55" ht="22" customHeight="1">
      <c r="A55" s="22" t="n"/>
      <c r="B55" s="22" t="n"/>
      <c r="C55" s="36" t="n"/>
      <c r="D55" s="24" t="n"/>
      <c r="E55" s="22" t="n"/>
      <c r="F55" s="25" t="n"/>
      <c r="G55" s="37" t="n"/>
      <c r="H55" s="27" t="n"/>
    </row>
    <row r="56" ht="22" customHeight="1">
      <c r="A56" s="22" t="n"/>
      <c r="B56" s="22" t="n"/>
      <c r="C56" s="36" t="n"/>
      <c r="D56" s="24" t="n"/>
      <c r="E56" s="22" t="n"/>
      <c r="F56" s="25" t="n"/>
      <c r="G56" s="37" t="n"/>
      <c r="H56" s="27" t="n"/>
    </row>
    <row r="57" ht="22" customHeight="1">
      <c r="A57" s="22" t="n"/>
      <c r="B57" s="22" t="n"/>
      <c r="C57" s="36" t="n"/>
      <c r="D57" s="24" t="n"/>
      <c r="E57" s="22" t="n"/>
      <c r="F57" s="25" t="n"/>
      <c r="G57" s="37" t="n"/>
      <c r="H57" s="27" t="n"/>
    </row>
    <row r="58" ht="22" customHeight="1">
      <c r="A58" s="22" t="n"/>
      <c r="B58" s="22" t="n"/>
      <c r="C58" s="36" t="n"/>
      <c r="D58" s="24" t="n"/>
      <c r="E58" s="22" t="n"/>
      <c r="F58" s="25" t="n"/>
      <c r="G58" s="37" t="n"/>
      <c r="H58" s="27" t="n"/>
    </row>
    <row r="59" ht="22" customHeight="1">
      <c r="A59" s="22" t="n"/>
      <c r="B59" s="22" t="n"/>
      <c r="C59" s="36" t="n"/>
      <c r="D59" s="24" t="n"/>
      <c r="E59" s="22" t="n"/>
      <c r="F59" s="25" t="n"/>
      <c r="G59" s="37" t="n"/>
      <c r="H59" s="27" t="n"/>
    </row>
    <row r="60" ht="22" customHeight="1">
      <c r="A60" s="22" t="n"/>
      <c r="B60" s="22" t="n"/>
      <c r="C60" s="36" t="n"/>
      <c r="D60" s="24" t="n"/>
      <c r="E60" s="22" t="n"/>
      <c r="F60" s="25" t="n"/>
      <c r="G60" s="37" t="n"/>
      <c r="H60" s="27" t="n"/>
    </row>
    <row r="61" ht="22" customHeight="1">
      <c r="A61" s="22" t="n"/>
      <c r="B61" s="22" t="n"/>
      <c r="C61" s="36" t="n"/>
      <c r="D61" s="24" t="n"/>
      <c r="E61" s="22" t="n"/>
      <c r="F61" s="25" t="n"/>
      <c r="G61" s="37" t="n"/>
      <c r="H61" s="27" t="n"/>
    </row>
    <row r="62" ht="22" customHeight="1">
      <c r="A62" s="22" t="n"/>
      <c r="B62" s="22" t="n"/>
      <c r="C62" s="36" t="n"/>
      <c r="D62" s="24" t="n"/>
      <c r="E62" s="22" t="n"/>
      <c r="F62" s="25" t="n"/>
      <c r="G62" s="37" t="n"/>
      <c r="H62" s="27" t="n"/>
    </row>
    <row r="63" ht="22" customHeight="1">
      <c r="A63" s="22" t="n"/>
      <c r="B63" s="22" t="n"/>
      <c r="C63" s="36" t="n"/>
      <c r="D63" s="24" t="n"/>
      <c r="E63" s="22" t="n"/>
      <c r="F63" s="25" t="n"/>
      <c r="G63" s="37" t="n"/>
      <c r="H63" s="27" t="n"/>
    </row>
    <row r="64" ht="22" customHeight="1">
      <c r="A64" s="22" t="n"/>
      <c r="B64" s="22" t="n"/>
      <c r="C64" s="36" t="n"/>
      <c r="D64" s="24" t="n"/>
      <c r="E64" s="22" t="n"/>
      <c r="F64" s="25" t="n"/>
      <c r="G64" s="37" t="n"/>
      <c r="H64" s="27" t="n"/>
    </row>
    <row r="65" ht="22" customHeight="1">
      <c r="A65" s="22" t="n"/>
      <c r="B65" s="22" t="n"/>
      <c r="C65" s="36" t="n"/>
      <c r="D65" s="24" t="n"/>
      <c r="E65" s="22" t="n"/>
      <c r="F65" s="25" t="n"/>
      <c r="G65" s="37" t="n"/>
      <c r="H65" s="27" t="n"/>
    </row>
    <row r="66" ht="22" customHeight="1">
      <c r="A66" s="22" t="n"/>
      <c r="B66" s="22" t="n"/>
      <c r="C66" s="36" t="n"/>
      <c r="D66" s="24" t="n"/>
      <c r="E66" s="22" t="n"/>
      <c r="F66" s="25" t="n"/>
      <c r="G66" s="37" t="n"/>
      <c r="H66" s="27" t="n"/>
    </row>
    <row r="67" ht="22" customHeight="1">
      <c r="A67" s="22" t="n"/>
      <c r="B67" s="22" t="n"/>
      <c r="C67" s="36" t="n"/>
      <c r="D67" s="24" t="n"/>
      <c r="E67" s="22" t="n"/>
      <c r="F67" s="25" t="n"/>
      <c r="G67" s="37" t="n"/>
      <c r="H67" s="27" t="n"/>
    </row>
    <row r="68" ht="22" customHeight="1">
      <c r="A68" s="22" t="n"/>
      <c r="B68" s="22" t="n"/>
      <c r="C68" s="36" t="n"/>
      <c r="D68" s="24" t="n"/>
      <c r="E68" s="22" t="n"/>
      <c r="F68" s="25" t="n"/>
      <c r="G68" s="37" t="n"/>
      <c r="H68" s="27" t="n"/>
    </row>
    <row r="69" ht="22" customHeight="1">
      <c r="A69" s="22" t="n"/>
      <c r="B69" s="22" t="n"/>
      <c r="C69" s="36" t="n"/>
      <c r="D69" s="24" t="n"/>
      <c r="E69" s="22" t="n"/>
      <c r="F69" s="25" t="n"/>
      <c r="G69" s="37" t="n"/>
      <c r="H69" s="27" t="n"/>
    </row>
    <row r="70" ht="22" customHeight="1">
      <c r="A70" s="22" t="n"/>
      <c r="B70" s="22" t="n"/>
      <c r="C70" s="36" t="n"/>
      <c r="D70" s="24" t="n"/>
      <c r="E70" s="22" t="n"/>
      <c r="F70" s="25" t="n"/>
      <c r="G70" s="37" t="n"/>
      <c r="H70" s="27" t="n"/>
    </row>
    <row r="71" ht="22" customHeight="1">
      <c r="A71" s="22" t="n"/>
      <c r="B71" s="22" t="n"/>
      <c r="C71" s="36" t="n"/>
      <c r="D71" s="24" t="n"/>
      <c r="E71" s="22" t="n"/>
      <c r="F71" s="25" t="n"/>
      <c r="G71" s="37" t="n"/>
      <c r="H71" s="27" t="n"/>
    </row>
    <row r="72" ht="22" customHeight="1">
      <c r="A72" s="22" t="n"/>
      <c r="B72" s="22" t="n"/>
      <c r="C72" s="36" t="n"/>
      <c r="D72" s="24" t="n"/>
      <c r="E72" s="22" t="n"/>
      <c r="F72" s="25" t="n"/>
      <c r="G72" s="37" t="n"/>
      <c r="H72" s="27" t="n"/>
    </row>
    <row r="73" ht="22" customHeight="1">
      <c r="A73" s="22" t="n"/>
      <c r="B73" s="22" t="n"/>
      <c r="C73" s="36" t="n"/>
      <c r="D73" s="24" t="n"/>
      <c r="E73" s="22" t="n"/>
      <c r="F73" s="25" t="n"/>
      <c r="G73" s="37" t="n"/>
      <c r="H73" s="27" t="n"/>
    </row>
    <row r="74" ht="22" customHeight="1">
      <c r="A74" s="22" t="n"/>
      <c r="B74" s="22" t="n"/>
      <c r="C74" s="36" t="n"/>
      <c r="D74" s="24" t="n"/>
      <c r="E74" s="22" t="n"/>
      <c r="F74" s="25" t="n"/>
      <c r="G74" s="37" t="n"/>
      <c r="H74" s="27" t="n"/>
    </row>
    <row r="75" ht="22" customHeight="1">
      <c r="A75" s="22" t="n"/>
      <c r="B75" s="22" t="n"/>
      <c r="C75" s="36" t="n"/>
      <c r="D75" s="24" t="n"/>
      <c r="E75" s="22" t="n"/>
      <c r="F75" s="25" t="n"/>
      <c r="G75" s="37" t="n"/>
      <c r="H75" s="27" t="n"/>
    </row>
    <row r="76" ht="22" customHeight="1">
      <c r="A76" s="22" t="n"/>
      <c r="B76" s="22" t="n"/>
      <c r="C76" s="36" t="n"/>
      <c r="D76" s="24" t="n"/>
      <c r="E76" s="22" t="n"/>
      <c r="F76" s="25" t="n"/>
      <c r="G76" s="37" t="n"/>
      <c r="H76" s="27" t="n"/>
    </row>
    <row r="77" ht="22" customHeight="1">
      <c r="A77" s="22" t="n"/>
      <c r="B77" s="22" t="n"/>
      <c r="C77" s="36" t="n"/>
      <c r="D77" s="24" t="n"/>
      <c r="E77" s="22" t="n"/>
      <c r="F77" s="25" t="n"/>
      <c r="G77" s="37" t="n"/>
      <c r="H77" s="27" t="n"/>
    </row>
    <row r="78" ht="22" customHeight="1">
      <c r="A78" s="22" t="n"/>
      <c r="B78" s="22" t="n"/>
      <c r="C78" s="36" t="n"/>
      <c r="D78" s="24" t="n"/>
      <c r="E78" s="22" t="n"/>
      <c r="F78" s="25" t="n"/>
      <c r="G78" s="37" t="n"/>
      <c r="H78" s="27" t="n"/>
    </row>
    <row r="79" ht="22" customHeight="1">
      <c r="A79" s="22" t="n"/>
      <c r="B79" s="22" t="n"/>
      <c r="C79" s="36" t="n"/>
      <c r="D79" s="24" t="n"/>
      <c r="E79" s="22" t="n"/>
      <c r="F79" s="25" t="n"/>
      <c r="G79" s="37" t="n"/>
      <c r="H79" s="27" t="n"/>
    </row>
    <row r="80" ht="22" customHeight="1">
      <c r="A80" s="22" t="n"/>
      <c r="B80" s="22" t="n"/>
      <c r="C80" s="36" t="n"/>
      <c r="D80" s="24" t="n"/>
      <c r="E80" s="22" t="n"/>
      <c r="F80" s="25" t="n"/>
      <c r="G80" s="37" t="n"/>
      <c r="H80" s="27" t="n"/>
    </row>
    <row r="81" ht="22" customHeight="1">
      <c r="A81" s="22" t="n"/>
      <c r="B81" s="22" t="n"/>
      <c r="C81" s="36" t="n"/>
      <c r="D81" s="24" t="n"/>
      <c r="E81" s="22" t="n"/>
      <c r="F81" s="25" t="n"/>
      <c r="G81" s="37" t="n"/>
      <c r="H81" s="27" t="n"/>
    </row>
    <row r="82" ht="22" customHeight="1">
      <c r="A82" s="22" t="n"/>
      <c r="B82" s="22" t="n"/>
      <c r="C82" s="36" t="n"/>
      <c r="D82" s="24" t="n"/>
      <c r="E82" s="22" t="n"/>
      <c r="F82" s="25" t="n"/>
      <c r="G82" s="37" t="n"/>
      <c r="H82" s="27" t="n"/>
    </row>
    <row r="83" ht="22" customHeight="1">
      <c r="A83" s="22" t="n"/>
      <c r="B83" s="22" t="n"/>
      <c r="C83" s="36" t="n"/>
      <c r="D83" s="24" t="n"/>
      <c r="E83" s="22" t="n"/>
      <c r="F83" s="25" t="n"/>
      <c r="G83" s="37" t="n"/>
      <c r="H83" s="27" t="n"/>
    </row>
    <row r="84" ht="22" customHeight="1">
      <c r="A84" s="22" t="n"/>
      <c r="B84" s="22" t="n"/>
      <c r="C84" s="36" t="n"/>
      <c r="D84" s="24" t="n"/>
      <c r="E84" s="22" t="n"/>
      <c r="F84" s="25" t="n"/>
      <c r="G84" s="37" t="n"/>
      <c r="H84" s="27" t="n"/>
    </row>
    <row r="85" ht="22" customHeight="1">
      <c r="A85" s="22" t="n"/>
      <c r="B85" s="22" t="n"/>
      <c r="C85" s="36" t="n"/>
      <c r="D85" s="24" t="n"/>
      <c r="E85" s="22" t="n"/>
      <c r="F85" s="25" t="n"/>
      <c r="G85" s="37" t="n"/>
      <c r="H85" s="27" t="n"/>
    </row>
    <row r="86" ht="22" customHeight="1">
      <c r="A86" s="22" t="n"/>
      <c r="B86" s="22" t="n"/>
      <c r="C86" s="36" t="n"/>
      <c r="D86" s="24" t="n"/>
      <c r="E86" s="22" t="n"/>
      <c r="F86" s="25" t="n"/>
      <c r="G86" s="37" t="n"/>
      <c r="H86" s="27" t="n"/>
    </row>
    <row r="87" ht="22" customHeight="1">
      <c r="A87" s="22" t="n"/>
      <c r="B87" s="22" t="n"/>
      <c r="C87" s="36" t="n"/>
      <c r="D87" s="24" t="n"/>
      <c r="E87" s="22" t="n"/>
      <c r="F87" s="25" t="n"/>
      <c r="G87" s="37" t="n"/>
      <c r="H87" s="27" t="n"/>
    </row>
    <row r="88" ht="22" customHeight="1">
      <c r="A88" s="22" t="n"/>
      <c r="B88" s="22" t="n"/>
      <c r="C88" s="36" t="n"/>
      <c r="D88" s="24" t="n"/>
      <c r="E88" s="22" t="n"/>
      <c r="F88" s="25" t="n"/>
      <c r="G88" s="37" t="n"/>
      <c r="H88" s="27" t="n"/>
    </row>
    <row r="89" ht="22" customHeight="1">
      <c r="A89" s="22" t="n"/>
      <c r="B89" s="22" t="n"/>
      <c r="C89" s="36" t="n"/>
      <c r="D89" s="24" t="n"/>
      <c r="E89" s="22" t="n"/>
      <c r="F89" s="25" t="n"/>
      <c r="G89" s="37" t="n"/>
      <c r="H89" s="27" t="n"/>
    </row>
    <row r="90" ht="22" customHeight="1">
      <c r="A90" s="22" t="n"/>
      <c r="B90" s="22" t="n"/>
      <c r="C90" s="36" t="n"/>
      <c r="D90" s="24" t="n"/>
      <c r="E90" s="22" t="n"/>
      <c r="F90" s="25" t="n"/>
      <c r="G90" s="37" t="n"/>
      <c r="H90" s="27" t="n"/>
    </row>
    <row r="91" ht="22" customHeight="1">
      <c r="A91" s="22" t="n"/>
      <c r="B91" s="22" t="n"/>
      <c r="C91" s="36" t="n"/>
      <c r="D91" s="24" t="n"/>
      <c r="E91" s="22" t="n"/>
      <c r="F91" s="25" t="n"/>
      <c r="G91" s="37" t="n"/>
      <c r="H91" s="27" t="n"/>
    </row>
    <row r="92" ht="22" customHeight="1">
      <c r="A92" s="22" t="n"/>
      <c r="B92" s="22" t="n"/>
      <c r="C92" s="36" t="n"/>
      <c r="D92" s="24" t="n"/>
      <c r="E92" s="22" t="n"/>
      <c r="F92" s="25" t="n"/>
      <c r="G92" s="37" t="n"/>
      <c r="H92" s="27" t="n"/>
    </row>
    <row r="93" ht="22" customHeight="1">
      <c r="A93" s="22" t="n"/>
      <c r="B93" s="22" t="n"/>
      <c r="C93" s="36" t="n"/>
      <c r="D93" s="24" t="n"/>
      <c r="E93" s="22" t="n"/>
      <c r="F93" s="25" t="n"/>
      <c r="G93" s="37" t="n"/>
      <c r="H93" s="27" t="n"/>
    </row>
    <row r="94" ht="22" customHeight="1">
      <c r="A94" s="22" t="n"/>
      <c r="B94" s="22" t="n"/>
      <c r="C94" s="36" t="n"/>
      <c r="D94" s="24" t="n"/>
      <c r="E94" s="22" t="n"/>
      <c r="F94" s="25" t="n"/>
      <c r="G94" s="37" t="n"/>
      <c r="H94" s="27" t="n"/>
    </row>
    <row r="95" ht="22" customHeight="1">
      <c r="A95" s="22" t="n"/>
      <c r="B95" s="22" t="n"/>
      <c r="C95" s="36" t="n"/>
      <c r="D95" s="24" t="n"/>
      <c r="E95" s="22" t="n"/>
      <c r="F95" s="25" t="n"/>
      <c r="G95" s="37" t="n"/>
      <c r="H95" s="27" t="n"/>
    </row>
    <row r="96" ht="22" customHeight="1">
      <c r="A96" s="22" t="n"/>
      <c r="B96" s="22" t="n"/>
      <c r="C96" s="36" t="n"/>
      <c r="D96" s="24" t="n"/>
      <c r="E96" s="22" t="n"/>
      <c r="F96" s="25" t="n"/>
      <c r="G96" s="37" t="n"/>
      <c r="H96" s="27" t="n"/>
    </row>
    <row r="97" ht="22" customHeight="1">
      <c r="A97" s="22" t="n"/>
      <c r="B97" s="22" t="n"/>
      <c r="C97" s="36" t="n"/>
      <c r="D97" s="24" t="n"/>
      <c r="E97" s="22" t="n"/>
      <c r="F97" s="25" t="n"/>
      <c r="G97" s="37" t="n"/>
      <c r="H97" s="27" t="n"/>
    </row>
    <row r="98" ht="22" customHeight="1">
      <c r="A98" s="22" t="n"/>
      <c r="B98" s="22" t="n"/>
      <c r="C98" s="36" t="n"/>
      <c r="D98" s="24" t="n"/>
      <c r="E98" s="22" t="n"/>
      <c r="F98" s="25" t="n"/>
      <c r="G98" s="37" t="n"/>
      <c r="H98" s="27" t="n"/>
    </row>
    <row r="99" ht="22" customHeight="1">
      <c r="A99" s="22" t="n"/>
      <c r="B99" s="22" t="n"/>
      <c r="C99" s="36" t="n"/>
      <c r="D99" s="24" t="n"/>
      <c r="E99" s="22" t="n"/>
      <c r="F99" s="25" t="n"/>
      <c r="G99" s="37" t="n"/>
      <c r="H99" s="27" t="n"/>
    </row>
    <row r="100" ht="22" customHeight="1">
      <c r="A100" s="22" t="n"/>
      <c r="B100" s="22" t="n"/>
      <c r="C100" s="36" t="n"/>
      <c r="D100" s="24" t="n"/>
      <c r="E100" s="22" t="n"/>
      <c r="F100" s="25" t="n"/>
      <c r="G100" s="37" t="n"/>
      <c r="H100" s="27" t="n"/>
    </row>
    <row r="101" ht="22" customHeight="1">
      <c r="A101" s="22" t="n"/>
      <c r="B101" s="22" t="n"/>
      <c r="C101" s="36" t="n"/>
      <c r="D101" s="24" t="n"/>
      <c r="E101" s="22" t="n"/>
      <c r="F101" s="25" t="n"/>
      <c r="G101" s="37" t="n"/>
      <c r="H101" s="27" t="n"/>
    </row>
    <row r="102" ht="22" customHeight="1">
      <c r="A102" s="22" t="n"/>
      <c r="B102" s="22" t="n"/>
      <c r="C102" s="36" t="n"/>
      <c r="D102" s="24" t="n"/>
      <c r="E102" s="22" t="n"/>
      <c r="F102" s="25" t="n"/>
      <c r="G102" s="37" t="n"/>
      <c r="H102" s="27" t="n"/>
    </row>
    <row r="103" ht="22" customHeight="1">
      <c r="A103" s="22" t="n"/>
      <c r="B103" s="22" t="n"/>
      <c r="C103" s="36" t="n"/>
      <c r="D103" s="24" t="n"/>
      <c r="E103" s="22" t="n"/>
      <c r="F103" s="25" t="n"/>
      <c r="G103" s="37" t="n"/>
      <c r="H103" s="27" t="n"/>
    </row>
    <row r="104" ht="22" customHeight="1">
      <c r="A104" s="22" t="n"/>
      <c r="B104" s="22" t="n"/>
      <c r="C104" s="36" t="n"/>
      <c r="D104" s="24" t="n"/>
      <c r="E104" s="22" t="n"/>
      <c r="F104" s="25" t="n"/>
      <c r="G104" s="37" t="n"/>
      <c r="H104" s="27" t="n"/>
    </row>
    <row r="105" ht="22" customHeight="1">
      <c r="A105" s="22" t="n"/>
      <c r="B105" s="22" t="n"/>
      <c r="C105" s="36" t="n"/>
      <c r="D105" s="24" t="n"/>
      <c r="E105" s="22" t="n"/>
      <c r="F105" s="25" t="n"/>
      <c r="G105" s="37" t="n"/>
      <c r="H105" s="27" t="n"/>
    </row>
    <row r="106" ht="22" customHeight="1">
      <c r="A106" s="22" t="n"/>
      <c r="B106" s="22" t="n"/>
      <c r="C106" s="36" t="n"/>
      <c r="D106" s="24" t="n"/>
      <c r="E106" s="22" t="n"/>
      <c r="F106" s="25" t="n"/>
      <c r="G106" s="37" t="n"/>
      <c r="H106" s="27" t="n"/>
    </row>
    <row r="107" ht="22" customHeight="1">
      <c r="A107" s="22" t="n"/>
      <c r="B107" s="22" t="n"/>
      <c r="C107" s="36" t="n"/>
      <c r="D107" s="24" t="n"/>
      <c r="E107" s="22" t="n"/>
      <c r="F107" s="25" t="n"/>
      <c r="G107" s="37" t="n"/>
      <c r="H107" s="27" t="n"/>
    </row>
    <row r="108" ht="22" customHeight="1">
      <c r="A108" s="22" t="n"/>
      <c r="B108" s="22" t="n"/>
      <c r="C108" s="36" t="n"/>
      <c r="D108" s="24" t="n"/>
      <c r="E108" s="22" t="n"/>
      <c r="F108" s="25" t="n"/>
      <c r="G108" s="37" t="n"/>
      <c r="H108" s="27" t="n"/>
    </row>
    <row r="109" ht="22" customHeight="1">
      <c r="A109" s="22" t="n"/>
      <c r="B109" s="22" t="n"/>
      <c r="C109" s="36" t="n"/>
      <c r="D109" s="24" t="n"/>
      <c r="E109" s="22" t="n"/>
      <c r="F109" s="25" t="n"/>
      <c r="G109" s="37" t="n"/>
      <c r="H109" s="27" t="n"/>
    </row>
    <row r="110" ht="22" customHeight="1">
      <c r="A110" s="22" t="n"/>
      <c r="B110" s="22" t="n"/>
      <c r="C110" s="36" t="n"/>
      <c r="D110" s="24" t="n"/>
      <c r="E110" s="22" t="n"/>
      <c r="F110" s="25" t="n"/>
      <c r="G110" s="37" t="n"/>
      <c r="H110" s="27" t="n"/>
    </row>
    <row r="111" ht="22" customHeight="1">
      <c r="A111" s="22" t="n"/>
      <c r="B111" s="22" t="n"/>
      <c r="C111" s="36" t="n"/>
      <c r="D111" s="24" t="n"/>
      <c r="E111" s="22" t="n"/>
      <c r="F111" s="25" t="n"/>
      <c r="G111" s="37" t="n"/>
      <c r="H111" s="27" t="n"/>
    </row>
    <row r="112" ht="22" customHeight="1">
      <c r="A112" s="22" t="n"/>
      <c r="B112" s="22" t="n"/>
      <c r="C112" s="36" t="n"/>
      <c r="D112" s="24" t="n"/>
      <c r="E112" s="22" t="n"/>
      <c r="F112" s="25" t="n"/>
      <c r="G112" s="37" t="n"/>
      <c r="H112" s="27" t="n"/>
    </row>
    <row r="113" ht="22" customHeight="1">
      <c r="A113" s="22" t="n"/>
      <c r="B113" s="22" t="n"/>
      <c r="C113" s="36" t="n"/>
      <c r="D113" s="24" t="n"/>
      <c r="E113" s="22" t="n"/>
      <c r="F113" s="25" t="n"/>
      <c r="G113" s="37" t="n"/>
      <c r="H113" s="27" t="n"/>
    </row>
    <row r="114" ht="22" customHeight="1">
      <c r="A114" s="22" t="n"/>
      <c r="B114" s="22" t="n"/>
      <c r="C114" s="36" t="n"/>
      <c r="D114" s="24" t="n"/>
      <c r="E114" s="22" t="n"/>
      <c r="F114" s="25" t="n"/>
      <c r="G114" s="37" t="n"/>
      <c r="H114" s="27" t="n"/>
    </row>
    <row r="115" ht="22" customHeight="1">
      <c r="A115" s="22" t="n"/>
      <c r="B115" s="22" t="n"/>
      <c r="C115" s="36" t="n"/>
      <c r="D115" s="24" t="n"/>
      <c r="E115" s="22" t="n"/>
      <c r="F115" s="25" t="n"/>
      <c r="G115" s="37" t="n"/>
      <c r="H115" s="27" t="n"/>
    </row>
    <row r="116" ht="22" customHeight="1">
      <c r="A116" s="22" t="n"/>
      <c r="B116" s="22" t="n"/>
      <c r="C116" s="36" t="n"/>
      <c r="D116" s="24" t="n"/>
      <c r="E116" s="22" t="n"/>
      <c r="F116" s="25" t="n"/>
      <c r="G116" s="37" t="n"/>
      <c r="H116" s="27" t="n"/>
    </row>
    <row r="117" ht="22" customHeight="1">
      <c r="A117" s="22" t="n"/>
      <c r="B117" s="22" t="n"/>
      <c r="C117" s="36" t="n"/>
      <c r="D117" s="24" t="n"/>
      <c r="E117" s="22" t="n"/>
      <c r="F117" s="25" t="n"/>
      <c r="G117" s="37" t="n"/>
      <c r="H117" s="27" t="n"/>
    </row>
    <row r="118" ht="22" customHeight="1">
      <c r="A118" s="22" t="n"/>
      <c r="B118" s="22" t="n"/>
      <c r="C118" s="36" t="n"/>
      <c r="D118" s="24" t="n"/>
      <c r="E118" s="22" t="n"/>
      <c r="F118" s="25" t="n"/>
      <c r="G118" s="37" t="n"/>
      <c r="H118" s="27" t="n"/>
    </row>
    <row r="119" ht="22" customHeight="1">
      <c r="A119" s="22" t="n"/>
      <c r="B119" s="22" t="n"/>
      <c r="C119" s="36" t="n"/>
      <c r="D119" s="24" t="n"/>
      <c r="E119" s="22" t="n"/>
      <c r="F119" s="25" t="n"/>
      <c r="G119" s="37" t="n"/>
      <c r="H119" s="27" t="n"/>
    </row>
    <row r="120" ht="22" customHeight="1">
      <c r="A120" s="22" t="n"/>
      <c r="B120" s="22" t="n"/>
      <c r="C120" s="36" t="n"/>
      <c r="D120" s="24" t="n"/>
      <c r="E120" s="22" t="n"/>
      <c r="F120" s="25" t="n"/>
      <c r="G120" s="37" t="n"/>
      <c r="H120" s="27" t="n"/>
    </row>
    <row r="121" ht="22" customHeight="1">
      <c r="A121" s="22" t="n"/>
      <c r="B121" s="22" t="n"/>
      <c r="C121" s="36" t="n"/>
      <c r="D121" s="24" t="n"/>
      <c r="E121" s="22" t="n"/>
      <c r="F121" s="25" t="n"/>
      <c r="G121" s="37" t="n"/>
      <c r="H121" s="27" t="n"/>
    </row>
    <row r="122" ht="22" customHeight="1">
      <c r="A122" s="22" t="n"/>
      <c r="B122" s="22" t="n"/>
      <c r="C122" s="36" t="n"/>
      <c r="D122" s="24" t="n"/>
      <c r="E122" s="22" t="n"/>
      <c r="F122" s="25" t="n"/>
      <c r="G122" s="37" t="n"/>
      <c r="H122" s="27" t="n"/>
    </row>
    <row r="123" ht="22" customHeight="1">
      <c r="A123" s="22" t="n"/>
      <c r="B123" s="22" t="n"/>
      <c r="C123" s="36" t="n"/>
      <c r="D123" s="24" t="n"/>
      <c r="E123" s="22" t="n"/>
      <c r="F123" s="25" t="n"/>
      <c r="G123" s="37" t="n"/>
      <c r="H123" s="27" t="n"/>
    </row>
  </sheetData>
  <mergeCells count="1">
    <mergeCell ref="A1:H1"/>
  </mergeCells>
  <conditionalFormatting sqref="A4:H123">
    <cfRule type="expression" priority="1" dxfId="3">
      <formula>AND($A4&lt;&gt;"",MOD(ROW(),2)=0)</formula>
    </cfRule>
    <cfRule type="expression" priority="2" dxfId="4">
      <formula>AND($A4&lt;&gt;"",MOD(ROW(),2)=1)</formula>
    </cfRule>
    <cfRule type="expression" priority="3" dxfId="2">
      <formula>AND($A4&lt;&gt;"",$F4="Paga")</formula>
    </cfRule>
    <cfRule type="expression" priority="4" dxfId="0">
      <formula>AND($A4&lt;&gt;"",$G4&lt;&gt;"",$G4&lt;TODAY(),$F4&lt;&gt;"Paga",$F4&lt;&gt;"Cancelada")</formula>
    </cfRule>
  </conditionalFormatting>
  <conditionalFormatting sqref="F4:F123">
    <cfRule type="expression" priority="5" dxfId="1">
      <formula>$F4="Aguardando aprovação"</formula>
    </cfRule>
  </conditionalFormatting>
  <dataValidations count="3">
    <dataValidation sqref="F4:F123" showDropDown="0" showInputMessage="1" showErrorMessage="1" allowBlank="0" errorTitle="Situação não reconhecida" error="Selecione uma das situações disponíveis." promptTitle="Situação da conta" prompt="Escolha a situação após conferência humana." type="list">
      <formula1>"Prevista,Aguardando aprovação,Aprovada,Paga,Cancelada"</formula1>
    </dataValidation>
    <dataValidation sqref="D4:D123" showDropDown="0" showInputMessage="1" showErrorMessage="1" allowBlank="0" errorTitle="Valor inválido" error="Informe um valor numérico igual ou superior ao mínimo definido em Premissas." promptTitle="Valor da conta" prompt="Digite somente o valor monetário, sem texto." type="decimal" operator="greaterThanOrEqual">
      <formula1>'Premissas'!$B$8</formula1>
    </dataValidation>
    <dataValidation sqref="C4:C123 G4:G123" showDropDown="0" showInputMessage="1" showErrorMessage="1" allowBlank="0" errorTitle="Data fora do intervalo" error="Informe uma data dentro do intervalo definido em Premissas." promptTitle="Data" prompt="Use uma data válida dentro do período permitido." type="date" operator="between">
      <formula1>'Premissas'!$B$6</formula1>
      <formula2>'Premissas'!$B$7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E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54" customWidth="1" min="3" max="3"/>
    <col width="25" customWidth="1" min="4" max="4"/>
    <col width="49" customWidth="1" min="5" max="5"/>
  </cols>
  <sheetData>
    <row r="1" ht="28" customHeight="1">
      <c r="A1" s="1" t="inlineStr">
        <is>
          <t>PREMISSAS E LISTAS DE CONFERÊNCIA</t>
        </is>
      </c>
      <c r="B1" s="30" t="n"/>
      <c r="C1" s="30" t="n"/>
      <c r="D1" s="30" t="n"/>
      <c r="E1" s="31" t="n"/>
    </row>
    <row r="2" ht="24" customHeight="1">
      <c r="A2" s="3" t="inlineStr">
        <is>
          <t>Ajuste os limites conforme a rotina interna do condomínio; as decisões permanecem humanas.</t>
        </is>
      </c>
    </row>
    <row r="3" ht="30" customHeight="1">
      <c r="A3" s="7" t="inlineStr">
        <is>
          <t>Parâmetro</t>
        </is>
      </c>
      <c r="B3" s="7" t="inlineStr">
        <is>
          <t>Valor</t>
        </is>
      </c>
      <c r="C3" s="7" t="inlineStr">
        <is>
          <t>Uso</t>
        </is>
      </c>
      <c r="D3" s="7" t="inlineStr">
        <is>
          <t>Situação permitida</t>
        </is>
      </c>
      <c r="E3" s="7" t="inlineStr">
        <is>
          <t>Orientação</t>
        </is>
      </c>
    </row>
    <row r="4" ht="38" customHeight="1">
      <c r="A4" s="8" t="inlineStr">
        <is>
          <t>Janela de vencimento próximo</t>
        </is>
      </c>
      <c r="B4" s="38" t="n">
        <v>7</v>
      </c>
      <c r="C4" s="17" t="inlineStr">
        <is>
          <t>Usada no indicador de contas que vencem em breve; intervalo recomendado de 0 a 60 dias.</t>
        </is>
      </c>
      <c r="D4" s="8" t="inlineStr">
        <is>
          <t>Prevista</t>
        </is>
      </c>
      <c r="E4" s="17" t="inlineStr">
        <is>
          <t>Lançamento previsto, ainda sem aprovação.</t>
        </is>
      </c>
    </row>
    <row r="5" ht="38" customHeight="1">
      <c r="A5" s="11" t="inlineStr">
        <is>
          <t>Valor para conferência reforçada</t>
        </is>
      </c>
      <c r="B5" s="24" t="n">
        <v>10000</v>
      </c>
      <c r="C5" s="21" t="inlineStr">
        <is>
          <t>Contas em aberto iguais ou superiores entram no indicador de atenção.</t>
        </is>
      </c>
      <c r="D5" s="11" t="inlineStr">
        <is>
          <t>Aguardando aprovação</t>
        </is>
      </c>
      <c r="E5" s="21" t="inlineStr">
        <is>
          <t>Registro pendente de conferência e aprovação interna.</t>
        </is>
      </c>
    </row>
    <row r="6" ht="38" customHeight="1">
      <c r="A6" s="8" t="inlineStr">
        <is>
          <t>Data inicial permitida</t>
        </is>
      </c>
      <c r="B6" s="39" t="n">
        <v>45292</v>
      </c>
      <c r="C6" s="17" t="inlineStr">
        <is>
          <t>Limite inicial aplicado aos campos Período e Vencimento.</t>
        </is>
      </c>
      <c r="D6" s="8" t="inlineStr">
        <is>
          <t>Aprovada</t>
        </is>
      </c>
      <c r="E6" s="17" t="inlineStr">
        <is>
          <t>Conta aprovada, ainda sem baixa manual.</t>
        </is>
      </c>
    </row>
    <row r="7" ht="38" customHeight="1">
      <c r="A7" s="11" t="inlineStr">
        <is>
          <t>Data final permitida</t>
        </is>
      </c>
      <c r="B7" s="39" t="n">
        <v>47118</v>
      </c>
      <c r="C7" s="21" t="inlineStr">
        <is>
          <t>Limite final aplicado aos campos Período e Vencimento.</t>
        </is>
      </c>
      <c r="D7" s="11" t="inlineStr">
        <is>
          <t>Paga</t>
        </is>
      </c>
      <c r="E7" s="21" t="inlineStr">
        <is>
          <t>Baixa informada manualmente após conferência.</t>
        </is>
      </c>
    </row>
    <row r="8" ht="38" customHeight="1">
      <c r="A8" s="8" t="inlineStr">
        <is>
          <t>Valor mínimo permitido</t>
        </is>
      </c>
      <c r="B8" s="24" t="n">
        <v>0.01</v>
      </c>
      <c r="C8" s="17" t="inlineStr">
        <is>
          <t>Menor valor aceito na validação da coluna Valor.</t>
        </is>
      </c>
      <c r="D8" s="8" t="inlineStr">
        <is>
          <t>Cancelada</t>
        </is>
      </c>
      <c r="E8" s="17" t="inlineStr">
        <is>
          <t>Registro desconsiderado sem compor os valores programados.</t>
        </is>
      </c>
    </row>
  </sheetData>
  <mergeCells count="1">
    <mergeCell ref="A1:E1"/>
  </mergeCells>
  <conditionalFormatting sqref="B6:B7">
    <cfRule type="expression" priority="1" dxfId="0">
      <formula>$B$6&gt;$B$7</formula>
    </cfRule>
  </conditionalFormatting>
  <dataValidations count="2">
    <dataValidation sqref="B4" showDropDown="0" showInputMessage="0" showErrorMessage="1" allowBlank="0" errorTitle="Janela inválida" error="Informe um número inteiro entre 0 e 60 dias." type="whole" operator="between">
      <formula1>0</formula1>
      <formula2>60</formula2>
    </dataValidation>
    <dataValidation sqref="B5 B8" showDropDown="0" showInputMessage="0" showErrorMessage="1" allowBlank="0" errorTitle="Valor inválido" error="Informe um valor numérico maior que zero." type="decimal" operator="greaterThan">
      <formula1>0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Contas a pagar condomínio</dc:title>
  <dc:description xmlns:dc="http://purl.org/dc/elements/1.1/">Planilha para conferência humana de vencimentos, aprovações e baixas.</dc:description>
  <dc:subject xmlns:dc="http://purl.org/dc/elements/1.1/">Organização de contas a pagar de condomínios</dc:subject>
  <dc:language xmlns:dc="http://purl.org/dc/elements/1.1/">pt-BR</dc:language>
  <dcterms:created xmlns:dcterms="http://purl.org/dc/terms/" xmlns:xsi="http://www.w3.org/2001/XMLSchema-instance" xsi:type="dcterms:W3CDTF">2026-09-18T23:02:36Z</dcterms:created>
  <dcterms:modified xmlns:dcterms="http://purl.org/dc/terms/" xmlns:xsi="http://www.w3.org/2001/XMLSchema-instance" xsi:type="dcterms:W3CDTF">2026-09-18T23:02:37+00:00Z</dcterms:modified>
  <cp:category>Finanças condominiais</cp:category>
</cp:coreProperties>
</file>