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Obrigações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R$ #,##0.00"/>
    <numFmt numFmtId="165" formatCode="0.0%"/>
    <numFmt numFmtId="166" formatCode="mmm/yyyy"/>
    <numFmt numFmtId="167" formatCode="mm/yyyy"/>
    <numFmt numFmtId="168" formatCode="dd/mm/yyyy"/>
    <numFmt numFmtId="169" formatCode="0 &quot;di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243746"/>
      <sz val="10"/>
    </font>
    <font>
      <name val="Aptos"/>
      <i val="1"/>
      <color rgb="0052656E"/>
      <sz val="9"/>
    </font>
    <font>
      <name val="Aptos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left" vertical="center"/>
    </xf>
    <xf numFmtId="168" fontId="3" fillId="4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left" vertical="center"/>
    </xf>
    <xf numFmtId="168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243746"/>
        <sz val="10"/>
      </font>
      <fill>
        <patternFill patternType="solid">
          <fgColor rgb="00D7A52E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previsto por mês de vencimento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'Resumo'!C13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7D5B"/>
              </a:solidFill>
              <a:prstDash val="solid"/>
            </a:ln>
          </spPr>
          <cat>
            <numRef>
              <f>'Resumo'!$A$14:$A$25</f>
            </numRef>
          </cat>
          <val>
            <numRef>
              <f>'Resumo'!$C$14:$C$25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450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Obrigacoes" displayName="TabelaObrigacoes" ref="A4:H124" headerRowCount="1">
  <autoFilter ref="A4:H124"/>
  <tableColumns count="8">
    <tableColumn id="1" name="Condomínio"/>
    <tableColumn id="2" name="Unidade"/>
    <tableColumn id="3" name="Período"/>
    <tableColumn id="4" name="Valor"/>
    <tableColumn id="5" name="Responsável"/>
    <tableColumn id="6" name="Situação"/>
    <tableColumn id="7" name="Vencimento"/>
    <tableColumn id="8" name="Observações"/>
  </tableColumns>
</table>
</file>

<file path=xl/tables/table2.xml><?xml version="1.0" encoding="utf-8"?>
<table xmlns="http://schemas.openxmlformats.org/spreadsheetml/2006/main" id="2" name="TabelaParametros" displayName="TabelaParametros" ref="A3:B8" headerRowCount="1">
  <autoFilter ref="A3:B8"/>
  <tableColumns count="2">
    <tableColumn id="1" name="Parâmetro"/>
    <tableColumn id="2" name="Valor"/>
  </tableColumns>
</table>
</file>

<file path=xl/tables/table3.xml><?xml version="1.0" encoding="utf-8"?>
<table xmlns="http://schemas.openxmlformats.org/spreadsheetml/2006/main" id="3" name="TabelaSituacoes" displayName="TabelaSituacoes" ref="D3:D8" headerRowCount="1">
  <autoFilter ref="D3:D8"/>
  <tableColumns count="1">
    <tableColumn id="4" name="Situações disponív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8" customWidth="1" min="3" max="3"/>
    <col width="21" customWidth="1" min="4" max="4"/>
    <col width="14" customWidth="1" min="5" max="5"/>
    <col width="1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28" customHeight="1">
      <c r="A1" s="1" t="inlineStr">
        <is>
          <t>Resumo do calendário de obrigações financeiras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Situação</t>
        </is>
      </c>
      <c r="E3" s="2" t="inlineStr">
        <is>
          <t>Quantidade</t>
        </is>
      </c>
      <c r="F3" s="2" t="inlineStr">
        <is>
          <t>Valor</t>
        </is>
      </c>
    </row>
    <row r="4">
      <c r="A4" s="3" t="inlineStr">
        <is>
          <t>Obrigações cadastradas</t>
        </is>
      </c>
      <c r="B4" s="4">
        <f>IF(COUNTIF('Obrigações'!$A$5:$A$124,"&lt;&gt;")=0,"",COUNTIF('Obrigações'!$A$5:$A$124,"&lt;&gt;"))</f>
        <v/>
      </c>
    </row>
    <row r="5">
      <c r="A5" s="5" t="inlineStr">
        <is>
          <t>Valor total cadastrado</t>
        </is>
      </c>
      <c r="B5" s="32">
        <f>IF(COUNT('Obrigações'!$D$5:$D$124)=0,"",SUM('Obrigações'!$D$5:$D$124))</f>
        <v/>
      </c>
      <c r="D5" s="7">
        <f>Premissas!D4</f>
        <v/>
      </c>
      <c r="E5" s="4">
        <f>IF($B$4="","",COUNTIF('Obrigações'!$F$5:$F$124,D5))</f>
        <v/>
      </c>
      <c r="F5" s="33">
        <f>IF(SUMPRODUCT(--('Obrigações'!$F$5:$F$124=D5),--ISNUMBER('Obrigações'!$D$5:$D$124))=0,"",SUMIF('Obrigações'!$F$5:$F$124,D5,'Obrigações'!$D$5:$D$124))</f>
        <v/>
      </c>
    </row>
    <row r="6">
      <c r="A6" s="3" t="inlineStr">
        <is>
          <t>Valor pago</t>
        </is>
      </c>
      <c r="B6" s="33">
        <f>IF(SUMPRODUCT(--('Obrigações'!$F$5:$F$124=Premissas!$D$7),--ISNUMBER('Obrigações'!$D$5:$D$124))=0,"",SUMIF('Obrigações'!$F$5:$F$124,Premissas!$D$7,'Obrigações'!$D$5:$D$124))</f>
        <v/>
      </c>
      <c r="D6" s="9">
        <f>Premissas!D5</f>
        <v/>
      </c>
      <c r="E6" s="10">
        <f>IF($B$4="","",COUNTIF('Obrigações'!$F$5:$F$124,D6))</f>
        <v/>
      </c>
      <c r="F6" s="32">
        <f>IF(SUMPRODUCT(--('Obrigações'!$F$5:$F$124=D6),--ISNUMBER('Obrigações'!$D$5:$D$124))=0,"",SUMIF('Obrigações'!$F$5:$F$124,D6,'Obrigações'!$D$5:$D$124))</f>
        <v/>
      </c>
    </row>
    <row r="7">
      <c r="A7" s="5" t="inlineStr">
        <is>
          <t>Valor em aberto</t>
        </is>
      </c>
      <c r="B7" s="32">
        <f>IF(SUMPRODUCT(--('Obrigações'!$F$5:$F$124&lt;&gt;Premissas!$D$7),--('Obrigações'!$F$5:$F$124&lt;&gt;Premissas!$D$8),--ISNUMBER('Obrigações'!$D$5:$D$124))=0,"",SUMIFS('Obrigações'!$D$5:$D$124,'Obrigações'!$F$5:$F$124,"&lt;&gt;"&amp;Premissas!$D$7,'Obrigações'!$F$5:$F$124,"&lt;&gt;"&amp;Premissas!$D$8))</f>
        <v/>
      </c>
      <c r="D7" s="7">
        <f>Premissas!D6</f>
        <v/>
      </c>
      <c r="E7" s="4">
        <f>IF($B$4="","",COUNTIF('Obrigações'!$F$5:$F$124,D7))</f>
        <v/>
      </c>
      <c r="F7" s="33">
        <f>IF(SUMPRODUCT(--('Obrigações'!$F$5:$F$124=D7),--ISNUMBER('Obrigações'!$D$5:$D$124))=0,"",SUMIF('Obrigações'!$F$5:$F$124,D7,'Obrigações'!$D$5:$D$124))</f>
        <v/>
      </c>
    </row>
    <row r="8">
      <c r="A8" s="3" t="inlineStr">
        <is>
          <t>Obrigações vencidas</t>
        </is>
      </c>
      <c r="B8" s="4">
        <f>IF($B$4="","",SUMPRODUCT(--('Obrigações'!$A$5:$A$124&lt;&gt;""),--('Obrigações'!$G$5:$G$124&lt;&gt;""),--('Obrigações'!$G$5:$G$124&lt;Premissas!$B$4),--('Obrigações'!$F$5:$F$124&lt;&gt;Premissas!$D$7),--('Obrigações'!$F$5:$F$124&lt;&gt;Premissas!$D$8)))</f>
        <v/>
      </c>
      <c r="D8" s="9">
        <f>Premissas!D7</f>
        <v/>
      </c>
      <c r="E8" s="10">
        <f>IF($B$4="","",COUNTIF('Obrigações'!$F$5:$F$124,D8))</f>
        <v/>
      </c>
      <c r="F8" s="32">
        <f>IF(SUMPRODUCT(--('Obrigações'!$F$5:$F$124=D8),--ISNUMBER('Obrigações'!$D$5:$D$124))=0,"",SUMIF('Obrigações'!$F$5:$F$124,D8,'Obrigações'!$D$5:$D$124))</f>
        <v/>
      </c>
    </row>
    <row r="9">
      <c r="A9" s="5" t="inlineStr">
        <is>
          <t>Vencem no prazo de alerta</t>
        </is>
      </c>
      <c r="B9" s="10">
        <f>IF($B$4="","",SUMPRODUCT(--('Obrigações'!$A$5:$A$124&lt;&gt;""),--('Obrigações'!$G$5:$G$124&gt;=Premissas!$B$4),--('Obrigações'!$G$5:$G$124&lt;=Premissas!$B$4+Premissas!$B$5),--('Obrigações'!$F$5:$F$124&lt;&gt;Premissas!$D$7),--('Obrigações'!$F$5:$F$124&lt;&gt;Premissas!$D$8)))</f>
        <v/>
      </c>
      <c r="D9" s="7">
        <f>Premissas!D8</f>
        <v/>
      </c>
      <c r="E9" s="4">
        <f>IF($B$4="","",COUNTIF('Obrigações'!$F$5:$F$124,D9))</f>
        <v/>
      </c>
      <c r="F9" s="33">
        <f>IF(SUMPRODUCT(--('Obrigações'!$F$5:$F$124=D9),--ISNUMBER('Obrigações'!$D$5:$D$124))=0,"",SUMIF('Obrigações'!$F$5:$F$124,D9,'Obrigações'!$D$5:$D$124))</f>
        <v/>
      </c>
    </row>
    <row r="10">
      <c r="A10" s="3" t="inlineStr">
        <is>
          <t>Percentual de registros pagos</t>
        </is>
      </c>
      <c r="B10" s="34">
        <f>IFERROR(COUNTIF('Obrigações'!$F$5:$F$124,Premissas!$D$7)/(COUNTIF('Obrigações'!$A$5:$A$124,"&lt;&gt;")-COUNTIF('Obrigações'!$F$5:$F$124,Premissas!$D$8)),"")</f>
        <v/>
      </c>
    </row>
    <row r="11"/>
    <row r="12"/>
    <row r="13">
      <c r="A13" s="2" t="inlineStr">
        <is>
          <t>Mês de vencimento</t>
        </is>
      </c>
      <c r="B13" s="2" t="inlineStr">
        <is>
          <t>Quantidade</t>
        </is>
      </c>
      <c r="C13" s="2" t="inlineStr">
        <is>
          <t>Valor previsto</t>
        </is>
      </c>
    </row>
    <row r="14">
      <c r="A14" s="35">
        <f>IF($B$4="","",DATE(YEAR(Premissas!$B$4),ROW()-13,1))</f>
        <v/>
      </c>
      <c r="B14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4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15">
      <c r="A15" s="36">
        <f>IF($B$4="","",DATE(YEAR(Premissas!$B$4),ROW()-13,1))</f>
        <v/>
      </c>
      <c r="B15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5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16">
      <c r="A16" s="35">
        <f>IF($B$4="","",DATE(YEAR(Premissas!$B$4),ROW()-13,1))</f>
        <v/>
      </c>
      <c r="B16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6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17">
      <c r="A17" s="36">
        <f>IF($B$4="","",DATE(YEAR(Premissas!$B$4),ROW()-13,1))</f>
        <v/>
      </c>
      <c r="B17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7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18">
      <c r="A18" s="35">
        <f>IF($B$4="","",DATE(YEAR(Premissas!$B$4),ROW()-13,1))</f>
        <v/>
      </c>
      <c r="B18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8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19">
      <c r="A19" s="36">
        <f>IF($B$4="","",DATE(YEAR(Premissas!$B$4),ROW()-13,1))</f>
        <v/>
      </c>
      <c r="B19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19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0">
      <c r="A20" s="35">
        <f>IF($B$4="","",DATE(YEAR(Premissas!$B$4),ROW()-13,1))</f>
        <v/>
      </c>
      <c r="B20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0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1">
      <c r="A21" s="36">
        <f>IF($B$4="","",DATE(YEAR(Premissas!$B$4),ROW()-13,1))</f>
        <v/>
      </c>
      <c r="B21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1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2">
      <c r="A22" s="35">
        <f>IF($B$4="","",DATE(YEAR(Premissas!$B$4),ROW()-13,1))</f>
        <v/>
      </c>
      <c r="B22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2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3">
      <c r="A23" s="36">
        <f>IF($B$4="","",DATE(YEAR(Premissas!$B$4),ROW()-13,1))</f>
        <v/>
      </c>
      <c r="B23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3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4">
      <c r="A24" s="35">
        <f>IF($B$4="","",DATE(YEAR(Premissas!$B$4),ROW()-13,1))</f>
        <v/>
      </c>
      <c r="B24" s="4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4" s="33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  <row r="25">
      <c r="A25" s="36">
        <f>IF($B$4="","",DATE(YEAR(Premissas!$B$4),ROW()-13,1))</f>
        <v/>
      </c>
      <c r="B25" s="10">
        <f>IF($B$4="","",COUNTIFS('Obrigações'!$G$5:$G$124,"&gt;="&amp;DATE(YEAR(Premissas!$B$4),ROW()-13,1),'Obrigações'!$G$5:$G$124,"&lt;"&amp;DATE(YEAR(Premissas!$B$4),ROW()-12,1),'Obrigações'!$F$5:$F$124,"&lt;&gt;"&amp;Premissas!$D$8))</f>
        <v/>
      </c>
      <c r="C25" s="32">
        <f>IF(SUMPRODUCT(--('Obrigações'!$G$5:$G$124&gt;=DATE(YEAR(Premissas!$B$4),ROW()-13,1)),--('Obrigações'!$G$5:$G$124&lt;DATE(YEAR(Premissas!$B$4),ROW()-12,1)),--('Obrigações'!$F$5:$F$124&lt;&gt;Premissas!$D$8),--ISNUMBER('Obrigações'!$D$5:$D$124))=0,"",SUMIFS('Obrigações'!$D$5:$D$124,'Obrigações'!$G$5:$G$124,"&gt;="&amp;DATE(YEAR(Premissas!$B$4),ROW()-13,1),'Obrigações'!$G$5:$G$124,"&lt;"&amp;DATE(YEAR(Premissas!$B$4),ROW()-12,1),'Obrigações'!$F$5:$F$124,"&lt;&gt;"&amp;Premissas!$D$8))</f>
        <v/>
      </c>
    </row>
  </sheetData>
  <mergeCells count="1">
    <mergeCell ref="A1:K1"/>
  </mergeCells>
  <conditionalFormatting sqref="B8">
    <cfRule type="expression" priority="1" dxfId="0">
      <formula>AND(ISNUMBER($B$8),$B$8&gt;0)</formula>
    </cfRule>
  </conditionalFormatting>
  <conditionalFormatting sqref="B9">
    <cfRule type="expression" priority="2" dxfId="1">
      <formula>AND(ISNUMBER($B$9),$B$9&gt;0)</formula>
    </cfRule>
  </conditionalFormatting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13" customWidth="1" min="3" max="3"/>
    <col width="17" customWidth="1" min="4" max="4"/>
    <col width="27" customWidth="1" min="5" max="5"/>
    <col width="19" customWidth="1" min="6" max="6"/>
    <col width="16" customWidth="1" min="7" max="7"/>
    <col width="47" customWidth="1" min="8" max="8"/>
  </cols>
  <sheetData>
    <row r="1" ht="28" customHeight="1">
      <c r="A1" s="1" t="inlineStr">
        <is>
          <t>Calendário de obrigações financeiras do condomínio</t>
        </is>
      </c>
    </row>
    <row r="2">
      <c r="A2" s="14" t="inlineStr">
        <is>
          <t>Registre tributos, contratos, contas e prestações recorrentes. Todos os exemplos abaixo são fictícios.</t>
        </is>
      </c>
    </row>
    <row r="3">
      <c r="A3" s="14" t="inlineStr">
        <is>
          <t>Linhas amarelas estão prontas para entrada; destaques de prazo exigem conferência humana.</t>
        </is>
      </c>
    </row>
    <row r="4" ht="30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Período</t>
        </is>
      </c>
      <c r="D4" s="2" t="inlineStr">
        <is>
          <t>Valor</t>
        </is>
      </c>
      <c r="E4" s="2" t="inlineStr">
        <is>
          <t>Responsável</t>
        </is>
      </c>
      <c r="F4" s="2" t="inlineStr">
        <is>
          <t>Situação</t>
        </is>
      </c>
      <c r="G4" s="2" t="inlineStr">
        <is>
          <t>Vencimento</t>
        </is>
      </c>
      <c r="H4" s="2" t="inlineStr">
        <is>
          <t>Observações</t>
        </is>
      </c>
    </row>
    <row r="5" ht="30" customHeight="1">
      <c r="A5" s="15" t="inlineStr">
        <is>
          <t>Condomínio Fictício Bosque Modelo</t>
        </is>
      </c>
      <c r="B5" s="7" t="inlineStr">
        <is>
          <t>Condomínio inteiro</t>
        </is>
      </c>
      <c r="C5" s="37" t="n">
        <v>46235</v>
      </c>
      <c r="D5" s="33" t="n">
        <v>4380.75</v>
      </c>
      <c r="E5" s="15" t="inlineStr">
        <is>
          <t>Camila Exemplo (fictícia)</t>
        </is>
      </c>
      <c r="F5" s="17" t="inlineStr">
        <is>
          <t>Paga</t>
        </is>
      </c>
      <c r="G5" s="38" t="n">
        <v>46239</v>
      </c>
      <c r="H5" s="15" t="inlineStr">
        <is>
          <t>Conta de energia das áreas comuns.</t>
        </is>
      </c>
    </row>
    <row r="6" ht="30" customHeight="1">
      <c r="A6" s="19" t="inlineStr">
        <is>
          <t>Residencial Fictício Vila Exemplo</t>
        </is>
      </c>
      <c r="B6" s="9" t="inlineStr">
        <is>
          <t>Bloco Modelo A</t>
        </is>
      </c>
      <c r="C6" s="39" t="n">
        <v>46266</v>
      </c>
      <c r="D6" s="32" t="n">
        <v>1260.4</v>
      </c>
      <c r="E6" s="19" t="inlineStr">
        <is>
          <t>Rafael Modelo (fictício)</t>
        </is>
      </c>
      <c r="F6" s="21" t="inlineStr">
        <is>
          <t>Paga</t>
        </is>
      </c>
      <c r="G6" s="40" t="n">
        <v>46266</v>
      </c>
      <c r="H6" s="19" t="inlineStr">
        <is>
          <t>Manutenção preventiva do elevador.</t>
        </is>
      </c>
    </row>
    <row r="7" ht="30" customHeight="1">
      <c r="A7" s="15" t="inlineStr">
        <is>
          <t>Edifício Fictício Aurora Modelo</t>
        </is>
      </c>
      <c r="B7" s="7" t="inlineStr">
        <is>
          <t>Administração</t>
        </is>
      </c>
      <c r="C7" s="37" t="n">
        <v>46266</v>
      </c>
      <c r="D7" s="33" t="n">
        <v>2890</v>
      </c>
      <c r="E7" s="15" t="inlineStr">
        <is>
          <t>Bianca Exemplo (fictícia)</t>
        </is>
      </c>
      <c r="F7" s="17" t="inlineStr">
        <is>
          <t>Pendente</t>
        </is>
      </c>
      <c r="G7" s="38" t="n">
        <v>46278</v>
      </c>
      <c r="H7" s="15" t="inlineStr">
        <is>
          <t>Prestação mensal de serviço de limpeza.</t>
        </is>
      </c>
    </row>
    <row r="8" ht="30" customHeight="1">
      <c r="A8" s="19" t="inlineStr">
        <is>
          <t>Condomínio Fictício Bosque Modelo</t>
        </is>
      </c>
      <c r="B8" s="9" t="inlineStr">
        <is>
          <t>Garagem</t>
        </is>
      </c>
      <c r="C8" s="39" t="n">
        <v>46266</v>
      </c>
      <c r="D8" s="32" t="n">
        <v>740.9</v>
      </c>
      <c r="E8" s="19" t="inlineStr">
        <is>
          <t>Gestão Modelo (fictícia)</t>
        </is>
      </c>
      <c r="F8" s="21" t="inlineStr">
        <is>
          <t>Em conferência</t>
        </is>
      </c>
      <c r="G8" s="40" t="n">
        <v>46284</v>
      </c>
      <c r="H8" s="19" t="inlineStr">
        <is>
          <t>Inspeção e manutenção de portões.</t>
        </is>
      </c>
    </row>
    <row r="9" ht="30" customHeight="1">
      <c r="A9" s="15" t="inlineStr">
        <is>
          <t>Residencial Fictício Vila Exemplo</t>
        </is>
      </c>
      <c r="B9" s="7" t="inlineStr">
        <is>
          <t>Condomínio inteiro</t>
        </is>
      </c>
      <c r="C9" s="37" t="n">
        <v>46266</v>
      </c>
      <c r="D9" s="33" t="n">
        <v>5120.35</v>
      </c>
      <c r="E9" s="15" t="inlineStr">
        <is>
          <t>Camila Exemplo (fictícia)</t>
        </is>
      </c>
      <c r="F9" s="17" t="inlineStr">
        <is>
          <t>Pendente</t>
        </is>
      </c>
      <c r="G9" s="38" t="n">
        <v>46287</v>
      </c>
      <c r="H9" s="15" t="inlineStr">
        <is>
          <t>Conta de abastecimento de água.</t>
        </is>
      </c>
    </row>
    <row r="10" ht="30" customHeight="1">
      <c r="A10" s="19" t="inlineStr">
        <is>
          <t>Edifício Fictício Aurora Modelo</t>
        </is>
      </c>
      <c r="B10" s="9" t="inlineStr">
        <is>
          <t>Áreas comuns</t>
        </is>
      </c>
      <c r="C10" s="39" t="n">
        <v>46266</v>
      </c>
      <c r="D10" s="32" t="n">
        <v>1840</v>
      </c>
      <c r="E10" s="19" t="inlineStr">
        <is>
          <t>Rafael Modelo (fictício)</t>
        </is>
      </c>
      <c r="F10" s="21" t="inlineStr">
        <is>
          <t>Programada</t>
        </is>
      </c>
      <c r="G10" s="40" t="n">
        <v>46292</v>
      </c>
      <c r="H10" s="19" t="inlineStr">
        <is>
          <t>Serviço recorrente de segurança patrimonial.</t>
        </is>
      </c>
    </row>
    <row r="11" ht="30" customHeight="1">
      <c r="A11" s="15" t="inlineStr">
        <is>
          <t>Condomínio Fictício Bosque Modelo</t>
        </is>
      </c>
      <c r="B11" s="7" t="inlineStr">
        <is>
          <t>Jardins</t>
        </is>
      </c>
      <c r="C11" s="37" t="n">
        <v>46296</v>
      </c>
      <c r="D11" s="33" t="n">
        <v>980.5</v>
      </c>
      <c r="E11" s="15" t="inlineStr">
        <is>
          <t>Bianca Exemplo (fictícia)</t>
        </is>
      </c>
      <c r="F11" s="17" t="inlineStr">
        <is>
          <t>Programada</t>
        </is>
      </c>
      <c r="G11" s="38" t="n">
        <v>46299</v>
      </c>
      <c r="H11" s="15" t="inlineStr">
        <is>
          <t>Conservação periódica dos jardins.</t>
        </is>
      </c>
    </row>
    <row r="12" ht="30" customHeight="1">
      <c r="A12" s="19" t="inlineStr">
        <is>
          <t>Residencial Fictício Vila Exemplo</t>
        </is>
      </c>
      <c r="B12" s="9" t="inlineStr">
        <is>
          <t>Administração</t>
        </is>
      </c>
      <c r="C12" s="39" t="n">
        <v>46296</v>
      </c>
      <c r="D12" s="32" t="n">
        <v>12500</v>
      </c>
      <c r="E12" s="19" t="inlineStr">
        <is>
          <t>Gestão Modelo (fictícia)</t>
        </is>
      </c>
      <c r="F12" s="21" t="inlineStr">
        <is>
          <t>Programada</t>
        </is>
      </c>
      <c r="G12" s="40" t="n">
        <v>46312</v>
      </c>
      <c r="H12" s="19" t="inlineStr">
        <is>
          <t>Parcela fictícia de contrato de pintura.</t>
        </is>
      </c>
    </row>
    <row r="13" ht="30" customHeight="1">
      <c r="A13" s="15" t="inlineStr">
        <is>
          <t>Edifício Fictício Aurora Modelo</t>
        </is>
      </c>
      <c r="B13" s="7" t="inlineStr">
        <is>
          <t>Condomínio inteiro</t>
        </is>
      </c>
      <c r="C13" s="37" t="n">
        <v>46327</v>
      </c>
      <c r="D13" s="33" t="n">
        <v>3200</v>
      </c>
      <c r="E13" s="15" t="inlineStr">
        <is>
          <t>Camila Exemplo (fictícia)</t>
        </is>
      </c>
      <c r="F13" s="17" t="inlineStr">
        <is>
          <t>Em conferência</t>
        </is>
      </c>
      <c r="G13" s="38" t="n">
        <v>46327</v>
      </c>
      <c r="H13" s="15" t="inlineStr">
        <is>
          <t>Estimativa de seguro condominial fictício.</t>
        </is>
      </c>
    </row>
    <row r="14" ht="30" customHeight="1">
      <c r="A14" s="19" t="inlineStr">
        <is>
          <t>Condomínio Fictício Bosque Modelo</t>
        </is>
      </c>
      <c r="B14" s="9" t="inlineStr">
        <is>
          <t>Bloco Modelo B</t>
        </is>
      </c>
      <c r="C14" s="39" t="n">
        <v>46327</v>
      </c>
      <c r="D14" s="32" t="n">
        <v>0</v>
      </c>
      <c r="E14" s="19" t="inlineStr">
        <is>
          <t>Rafael Modelo (fictício)</t>
        </is>
      </c>
      <c r="F14" s="21" t="inlineStr">
        <is>
          <t>Cancelada</t>
        </is>
      </c>
      <c r="G14" s="40" t="n">
        <v>46349</v>
      </c>
      <c r="H14" s="19" t="inlineStr">
        <is>
          <t>Estimativa cancelada antes da contratação.</t>
        </is>
      </c>
    </row>
    <row r="15" ht="22" customHeight="1">
      <c r="A15" s="23" t="n"/>
      <c r="B15" s="24" t="n"/>
      <c r="C15" s="41" t="n"/>
      <c r="D15" s="42" t="n"/>
      <c r="E15" s="23" t="n"/>
      <c r="F15" s="27" t="n"/>
      <c r="G15" s="43" t="n"/>
      <c r="H15" s="23" t="n"/>
    </row>
    <row r="16" ht="22" customHeight="1">
      <c r="A16" s="23" t="n"/>
      <c r="B16" s="24" t="n"/>
      <c r="C16" s="41" t="n"/>
      <c r="D16" s="42" t="n"/>
      <c r="E16" s="23" t="n"/>
      <c r="F16" s="27" t="n"/>
      <c r="G16" s="43" t="n"/>
      <c r="H16" s="23" t="n"/>
    </row>
    <row r="17" ht="22" customHeight="1">
      <c r="A17" s="23" t="n"/>
      <c r="B17" s="24" t="n"/>
      <c r="C17" s="41" t="n"/>
      <c r="D17" s="42" t="n"/>
      <c r="E17" s="23" t="n"/>
      <c r="F17" s="27" t="n"/>
      <c r="G17" s="43" t="n"/>
      <c r="H17" s="23" t="n"/>
    </row>
    <row r="18" ht="22" customHeight="1">
      <c r="A18" s="23" t="n"/>
      <c r="B18" s="24" t="n"/>
      <c r="C18" s="41" t="n"/>
      <c r="D18" s="42" t="n"/>
      <c r="E18" s="23" t="n"/>
      <c r="F18" s="27" t="n"/>
      <c r="G18" s="43" t="n"/>
      <c r="H18" s="23" t="n"/>
    </row>
    <row r="19" ht="22" customHeight="1">
      <c r="A19" s="23" t="n"/>
      <c r="B19" s="24" t="n"/>
      <c r="C19" s="41" t="n"/>
      <c r="D19" s="42" t="n"/>
      <c r="E19" s="23" t="n"/>
      <c r="F19" s="27" t="n"/>
      <c r="G19" s="43" t="n"/>
      <c r="H19" s="23" t="n"/>
    </row>
    <row r="20" ht="22" customHeight="1">
      <c r="A20" s="23" t="n"/>
      <c r="B20" s="24" t="n"/>
      <c r="C20" s="41" t="n"/>
      <c r="D20" s="42" t="n"/>
      <c r="E20" s="23" t="n"/>
      <c r="F20" s="27" t="n"/>
      <c r="G20" s="43" t="n"/>
      <c r="H20" s="23" t="n"/>
    </row>
    <row r="21" ht="22" customHeight="1">
      <c r="A21" s="23" t="n"/>
      <c r="B21" s="24" t="n"/>
      <c r="C21" s="41" t="n"/>
      <c r="D21" s="42" t="n"/>
      <c r="E21" s="23" t="n"/>
      <c r="F21" s="27" t="n"/>
      <c r="G21" s="43" t="n"/>
      <c r="H21" s="23" t="n"/>
    </row>
    <row r="22" ht="22" customHeight="1">
      <c r="A22" s="23" t="n"/>
      <c r="B22" s="24" t="n"/>
      <c r="C22" s="41" t="n"/>
      <c r="D22" s="42" t="n"/>
      <c r="E22" s="23" t="n"/>
      <c r="F22" s="27" t="n"/>
      <c r="G22" s="43" t="n"/>
      <c r="H22" s="23" t="n"/>
    </row>
    <row r="23" ht="22" customHeight="1">
      <c r="A23" s="23" t="n"/>
      <c r="B23" s="24" t="n"/>
      <c r="C23" s="41" t="n"/>
      <c r="D23" s="42" t="n"/>
      <c r="E23" s="23" t="n"/>
      <c r="F23" s="27" t="n"/>
      <c r="G23" s="43" t="n"/>
      <c r="H23" s="23" t="n"/>
    </row>
    <row r="24" ht="22" customHeight="1">
      <c r="A24" s="23" t="n"/>
      <c r="B24" s="24" t="n"/>
      <c r="C24" s="41" t="n"/>
      <c r="D24" s="42" t="n"/>
      <c r="E24" s="23" t="n"/>
      <c r="F24" s="27" t="n"/>
      <c r="G24" s="43" t="n"/>
      <c r="H24" s="23" t="n"/>
    </row>
    <row r="25" ht="22" customHeight="1">
      <c r="A25" s="23" t="n"/>
      <c r="B25" s="24" t="n"/>
      <c r="C25" s="41" t="n"/>
      <c r="D25" s="42" t="n"/>
      <c r="E25" s="23" t="n"/>
      <c r="F25" s="27" t="n"/>
      <c r="G25" s="43" t="n"/>
      <c r="H25" s="23" t="n"/>
    </row>
    <row r="26" ht="22" customHeight="1">
      <c r="A26" s="23" t="n"/>
      <c r="B26" s="24" t="n"/>
      <c r="C26" s="41" t="n"/>
      <c r="D26" s="42" t="n"/>
      <c r="E26" s="23" t="n"/>
      <c r="F26" s="27" t="n"/>
      <c r="G26" s="43" t="n"/>
      <c r="H26" s="23" t="n"/>
    </row>
    <row r="27" ht="22" customHeight="1">
      <c r="A27" s="23" t="n"/>
      <c r="B27" s="24" t="n"/>
      <c r="C27" s="41" t="n"/>
      <c r="D27" s="42" t="n"/>
      <c r="E27" s="23" t="n"/>
      <c r="F27" s="27" t="n"/>
      <c r="G27" s="43" t="n"/>
      <c r="H27" s="23" t="n"/>
    </row>
    <row r="28" ht="22" customHeight="1">
      <c r="A28" s="23" t="n"/>
      <c r="B28" s="24" t="n"/>
      <c r="C28" s="41" t="n"/>
      <c r="D28" s="42" t="n"/>
      <c r="E28" s="23" t="n"/>
      <c r="F28" s="27" t="n"/>
      <c r="G28" s="43" t="n"/>
      <c r="H28" s="23" t="n"/>
    </row>
    <row r="29" ht="22" customHeight="1">
      <c r="A29" s="23" t="n"/>
      <c r="B29" s="24" t="n"/>
      <c r="C29" s="41" t="n"/>
      <c r="D29" s="42" t="n"/>
      <c r="E29" s="23" t="n"/>
      <c r="F29" s="27" t="n"/>
      <c r="G29" s="43" t="n"/>
      <c r="H29" s="23" t="n"/>
    </row>
    <row r="30" ht="22" customHeight="1">
      <c r="A30" s="23" t="n"/>
      <c r="B30" s="24" t="n"/>
      <c r="C30" s="41" t="n"/>
      <c r="D30" s="42" t="n"/>
      <c r="E30" s="23" t="n"/>
      <c r="F30" s="27" t="n"/>
      <c r="G30" s="43" t="n"/>
      <c r="H30" s="23" t="n"/>
    </row>
    <row r="31" ht="22" customHeight="1">
      <c r="A31" s="23" t="n"/>
      <c r="B31" s="24" t="n"/>
      <c r="C31" s="41" t="n"/>
      <c r="D31" s="42" t="n"/>
      <c r="E31" s="23" t="n"/>
      <c r="F31" s="27" t="n"/>
      <c r="G31" s="43" t="n"/>
      <c r="H31" s="23" t="n"/>
    </row>
    <row r="32" ht="22" customHeight="1">
      <c r="A32" s="23" t="n"/>
      <c r="B32" s="24" t="n"/>
      <c r="C32" s="41" t="n"/>
      <c r="D32" s="42" t="n"/>
      <c r="E32" s="23" t="n"/>
      <c r="F32" s="27" t="n"/>
      <c r="G32" s="43" t="n"/>
      <c r="H32" s="23" t="n"/>
    </row>
    <row r="33" ht="22" customHeight="1">
      <c r="A33" s="23" t="n"/>
      <c r="B33" s="24" t="n"/>
      <c r="C33" s="41" t="n"/>
      <c r="D33" s="42" t="n"/>
      <c r="E33" s="23" t="n"/>
      <c r="F33" s="27" t="n"/>
      <c r="G33" s="43" t="n"/>
      <c r="H33" s="23" t="n"/>
    </row>
    <row r="34" ht="22" customHeight="1">
      <c r="A34" s="23" t="n"/>
      <c r="B34" s="24" t="n"/>
      <c r="C34" s="41" t="n"/>
      <c r="D34" s="42" t="n"/>
      <c r="E34" s="23" t="n"/>
      <c r="F34" s="27" t="n"/>
      <c r="G34" s="43" t="n"/>
      <c r="H34" s="23" t="n"/>
    </row>
    <row r="35" ht="22" customHeight="1">
      <c r="A35" s="23" t="n"/>
      <c r="B35" s="24" t="n"/>
      <c r="C35" s="41" t="n"/>
      <c r="D35" s="42" t="n"/>
      <c r="E35" s="23" t="n"/>
      <c r="F35" s="27" t="n"/>
      <c r="G35" s="43" t="n"/>
      <c r="H35" s="23" t="n"/>
    </row>
    <row r="36" ht="22" customHeight="1">
      <c r="A36" s="23" t="n"/>
      <c r="B36" s="24" t="n"/>
      <c r="C36" s="41" t="n"/>
      <c r="D36" s="42" t="n"/>
      <c r="E36" s="23" t="n"/>
      <c r="F36" s="27" t="n"/>
      <c r="G36" s="43" t="n"/>
      <c r="H36" s="23" t="n"/>
    </row>
    <row r="37" ht="22" customHeight="1">
      <c r="A37" s="23" t="n"/>
      <c r="B37" s="24" t="n"/>
      <c r="C37" s="41" t="n"/>
      <c r="D37" s="42" t="n"/>
      <c r="E37" s="23" t="n"/>
      <c r="F37" s="27" t="n"/>
      <c r="G37" s="43" t="n"/>
      <c r="H37" s="23" t="n"/>
    </row>
    <row r="38" ht="22" customHeight="1">
      <c r="A38" s="23" t="n"/>
      <c r="B38" s="24" t="n"/>
      <c r="C38" s="41" t="n"/>
      <c r="D38" s="42" t="n"/>
      <c r="E38" s="23" t="n"/>
      <c r="F38" s="27" t="n"/>
      <c r="G38" s="43" t="n"/>
      <c r="H38" s="23" t="n"/>
    </row>
    <row r="39" ht="22" customHeight="1">
      <c r="A39" s="23" t="n"/>
      <c r="B39" s="24" t="n"/>
      <c r="C39" s="41" t="n"/>
      <c r="D39" s="42" t="n"/>
      <c r="E39" s="23" t="n"/>
      <c r="F39" s="27" t="n"/>
      <c r="G39" s="43" t="n"/>
      <c r="H39" s="23" t="n"/>
    </row>
    <row r="40" ht="22" customHeight="1">
      <c r="A40" s="23" t="n"/>
      <c r="B40" s="24" t="n"/>
      <c r="C40" s="41" t="n"/>
      <c r="D40" s="42" t="n"/>
      <c r="E40" s="23" t="n"/>
      <c r="F40" s="27" t="n"/>
      <c r="G40" s="43" t="n"/>
      <c r="H40" s="23" t="n"/>
    </row>
    <row r="41" ht="22" customHeight="1">
      <c r="A41" s="23" t="n"/>
      <c r="B41" s="24" t="n"/>
      <c r="C41" s="41" t="n"/>
      <c r="D41" s="42" t="n"/>
      <c r="E41" s="23" t="n"/>
      <c r="F41" s="27" t="n"/>
      <c r="G41" s="43" t="n"/>
      <c r="H41" s="23" t="n"/>
    </row>
    <row r="42" ht="22" customHeight="1">
      <c r="A42" s="23" t="n"/>
      <c r="B42" s="24" t="n"/>
      <c r="C42" s="41" t="n"/>
      <c r="D42" s="42" t="n"/>
      <c r="E42" s="23" t="n"/>
      <c r="F42" s="27" t="n"/>
      <c r="G42" s="43" t="n"/>
      <c r="H42" s="23" t="n"/>
    </row>
    <row r="43" ht="22" customHeight="1">
      <c r="A43" s="23" t="n"/>
      <c r="B43" s="24" t="n"/>
      <c r="C43" s="41" t="n"/>
      <c r="D43" s="42" t="n"/>
      <c r="E43" s="23" t="n"/>
      <c r="F43" s="27" t="n"/>
      <c r="G43" s="43" t="n"/>
      <c r="H43" s="23" t="n"/>
    </row>
    <row r="44" ht="22" customHeight="1">
      <c r="A44" s="23" t="n"/>
      <c r="B44" s="24" t="n"/>
      <c r="C44" s="41" t="n"/>
      <c r="D44" s="42" t="n"/>
      <c r="E44" s="23" t="n"/>
      <c r="F44" s="27" t="n"/>
      <c r="G44" s="43" t="n"/>
      <c r="H44" s="23" t="n"/>
    </row>
    <row r="45" ht="22" customHeight="1">
      <c r="A45" s="23" t="n"/>
      <c r="B45" s="24" t="n"/>
      <c r="C45" s="41" t="n"/>
      <c r="D45" s="42" t="n"/>
      <c r="E45" s="23" t="n"/>
      <c r="F45" s="27" t="n"/>
      <c r="G45" s="43" t="n"/>
      <c r="H45" s="23" t="n"/>
    </row>
    <row r="46" ht="22" customHeight="1">
      <c r="A46" s="23" t="n"/>
      <c r="B46" s="24" t="n"/>
      <c r="C46" s="41" t="n"/>
      <c r="D46" s="42" t="n"/>
      <c r="E46" s="23" t="n"/>
      <c r="F46" s="27" t="n"/>
      <c r="G46" s="43" t="n"/>
      <c r="H46" s="23" t="n"/>
    </row>
    <row r="47" ht="22" customHeight="1">
      <c r="A47" s="23" t="n"/>
      <c r="B47" s="24" t="n"/>
      <c r="C47" s="41" t="n"/>
      <c r="D47" s="42" t="n"/>
      <c r="E47" s="23" t="n"/>
      <c r="F47" s="27" t="n"/>
      <c r="G47" s="43" t="n"/>
      <c r="H47" s="23" t="n"/>
    </row>
    <row r="48" ht="22" customHeight="1">
      <c r="A48" s="23" t="n"/>
      <c r="B48" s="24" t="n"/>
      <c r="C48" s="41" t="n"/>
      <c r="D48" s="42" t="n"/>
      <c r="E48" s="23" t="n"/>
      <c r="F48" s="27" t="n"/>
      <c r="G48" s="43" t="n"/>
      <c r="H48" s="23" t="n"/>
    </row>
    <row r="49" ht="22" customHeight="1">
      <c r="A49" s="23" t="n"/>
      <c r="B49" s="24" t="n"/>
      <c r="C49" s="41" t="n"/>
      <c r="D49" s="42" t="n"/>
      <c r="E49" s="23" t="n"/>
      <c r="F49" s="27" t="n"/>
      <c r="G49" s="43" t="n"/>
      <c r="H49" s="23" t="n"/>
    </row>
    <row r="50" ht="22" customHeight="1">
      <c r="A50" s="23" t="n"/>
      <c r="B50" s="24" t="n"/>
      <c r="C50" s="41" t="n"/>
      <c r="D50" s="42" t="n"/>
      <c r="E50" s="23" t="n"/>
      <c r="F50" s="27" t="n"/>
      <c r="G50" s="43" t="n"/>
      <c r="H50" s="23" t="n"/>
    </row>
    <row r="51" ht="22" customHeight="1">
      <c r="A51" s="23" t="n"/>
      <c r="B51" s="24" t="n"/>
      <c r="C51" s="41" t="n"/>
      <c r="D51" s="42" t="n"/>
      <c r="E51" s="23" t="n"/>
      <c r="F51" s="27" t="n"/>
      <c r="G51" s="43" t="n"/>
      <c r="H51" s="23" t="n"/>
    </row>
    <row r="52" ht="22" customHeight="1">
      <c r="A52" s="23" t="n"/>
      <c r="B52" s="24" t="n"/>
      <c r="C52" s="41" t="n"/>
      <c r="D52" s="42" t="n"/>
      <c r="E52" s="23" t="n"/>
      <c r="F52" s="27" t="n"/>
      <c r="G52" s="43" t="n"/>
      <c r="H52" s="23" t="n"/>
    </row>
    <row r="53" ht="22" customHeight="1">
      <c r="A53" s="23" t="n"/>
      <c r="B53" s="24" t="n"/>
      <c r="C53" s="41" t="n"/>
      <c r="D53" s="42" t="n"/>
      <c r="E53" s="23" t="n"/>
      <c r="F53" s="27" t="n"/>
      <c r="G53" s="43" t="n"/>
      <c r="H53" s="23" t="n"/>
    </row>
    <row r="54" ht="22" customHeight="1">
      <c r="A54" s="23" t="n"/>
      <c r="B54" s="24" t="n"/>
      <c r="C54" s="41" t="n"/>
      <c r="D54" s="42" t="n"/>
      <c r="E54" s="23" t="n"/>
      <c r="F54" s="27" t="n"/>
      <c r="G54" s="43" t="n"/>
      <c r="H54" s="23" t="n"/>
    </row>
    <row r="55" ht="22" customHeight="1">
      <c r="A55" s="23" t="n"/>
      <c r="B55" s="24" t="n"/>
      <c r="C55" s="41" t="n"/>
      <c r="D55" s="42" t="n"/>
      <c r="E55" s="23" t="n"/>
      <c r="F55" s="27" t="n"/>
      <c r="G55" s="43" t="n"/>
      <c r="H55" s="23" t="n"/>
    </row>
    <row r="56" ht="22" customHeight="1">
      <c r="A56" s="23" t="n"/>
      <c r="B56" s="24" t="n"/>
      <c r="C56" s="41" t="n"/>
      <c r="D56" s="42" t="n"/>
      <c r="E56" s="23" t="n"/>
      <c r="F56" s="27" t="n"/>
      <c r="G56" s="43" t="n"/>
      <c r="H56" s="23" t="n"/>
    </row>
    <row r="57" ht="22" customHeight="1">
      <c r="A57" s="23" t="n"/>
      <c r="B57" s="24" t="n"/>
      <c r="C57" s="41" t="n"/>
      <c r="D57" s="42" t="n"/>
      <c r="E57" s="23" t="n"/>
      <c r="F57" s="27" t="n"/>
      <c r="G57" s="43" t="n"/>
      <c r="H57" s="23" t="n"/>
    </row>
    <row r="58" ht="22" customHeight="1">
      <c r="A58" s="23" t="n"/>
      <c r="B58" s="24" t="n"/>
      <c r="C58" s="41" t="n"/>
      <c r="D58" s="42" t="n"/>
      <c r="E58" s="23" t="n"/>
      <c r="F58" s="27" t="n"/>
      <c r="G58" s="43" t="n"/>
      <c r="H58" s="23" t="n"/>
    </row>
    <row r="59" ht="22" customHeight="1">
      <c r="A59" s="23" t="n"/>
      <c r="B59" s="24" t="n"/>
      <c r="C59" s="41" t="n"/>
      <c r="D59" s="42" t="n"/>
      <c r="E59" s="23" t="n"/>
      <c r="F59" s="27" t="n"/>
      <c r="G59" s="43" t="n"/>
      <c r="H59" s="23" t="n"/>
    </row>
    <row r="60" ht="22" customHeight="1">
      <c r="A60" s="23" t="n"/>
      <c r="B60" s="24" t="n"/>
      <c r="C60" s="41" t="n"/>
      <c r="D60" s="42" t="n"/>
      <c r="E60" s="23" t="n"/>
      <c r="F60" s="27" t="n"/>
      <c r="G60" s="43" t="n"/>
      <c r="H60" s="23" t="n"/>
    </row>
    <row r="61" ht="22" customHeight="1">
      <c r="A61" s="23" t="n"/>
      <c r="B61" s="24" t="n"/>
      <c r="C61" s="41" t="n"/>
      <c r="D61" s="42" t="n"/>
      <c r="E61" s="23" t="n"/>
      <c r="F61" s="27" t="n"/>
      <c r="G61" s="43" t="n"/>
      <c r="H61" s="23" t="n"/>
    </row>
    <row r="62" ht="22" customHeight="1">
      <c r="A62" s="23" t="n"/>
      <c r="B62" s="24" t="n"/>
      <c r="C62" s="41" t="n"/>
      <c r="D62" s="42" t="n"/>
      <c r="E62" s="23" t="n"/>
      <c r="F62" s="27" t="n"/>
      <c r="G62" s="43" t="n"/>
      <c r="H62" s="23" t="n"/>
    </row>
    <row r="63" ht="22" customHeight="1">
      <c r="A63" s="23" t="n"/>
      <c r="B63" s="24" t="n"/>
      <c r="C63" s="41" t="n"/>
      <c r="D63" s="42" t="n"/>
      <c r="E63" s="23" t="n"/>
      <c r="F63" s="27" t="n"/>
      <c r="G63" s="43" t="n"/>
      <c r="H63" s="23" t="n"/>
    </row>
    <row r="64" ht="22" customHeight="1">
      <c r="A64" s="23" t="n"/>
      <c r="B64" s="24" t="n"/>
      <c r="C64" s="41" t="n"/>
      <c r="D64" s="42" t="n"/>
      <c r="E64" s="23" t="n"/>
      <c r="F64" s="27" t="n"/>
      <c r="G64" s="43" t="n"/>
      <c r="H64" s="23" t="n"/>
    </row>
    <row r="65" ht="22" customHeight="1">
      <c r="A65" s="23" t="n"/>
      <c r="B65" s="24" t="n"/>
      <c r="C65" s="41" t="n"/>
      <c r="D65" s="42" t="n"/>
      <c r="E65" s="23" t="n"/>
      <c r="F65" s="27" t="n"/>
      <c r="G65" s="43" t="n"/>
      <c r="H65" s="23" t="n"/>
    </row>
    <row r="66" ht="22" customHeight="1">
      <c r="A66" s="23" t="n"/>
      <c r="B66" s="24" t="n"/>
      <c r="C66" s="41" t="n"/>
      <c r="D66" s="42" t="n"/>
      <c r="E66" s="23" t="n"/>
      <c r="F66" s="27" t="n"/>
      <c r="G66" s="43" t="n"/>
      <c r="H66" s="23" t="n"/>
    </row>
    <row r="67" ht="22" customHeight="1">
      <c r="A67" s="23" t="n"/>
      <c r="B67" s="24" t="n"/>
      <c r="C67" s="41" t="n"/>
      <c r="D67" s="42" t="n"/>
      <c r="E67" s="23" t="n"/>
      <c r="F67" s="27" t="n"/>
      <c r="G67" s="43" t="n"/>
      <c r="H67" s="23" t="n"/>
    </row>
    <row r="68" ht="22" customHeight="1">
      <c r="A68" s="23" t="n"/>
      <c r="B68" s="24" t="n"/>
      <c r="C68" s="41" t="n"/>
      <c r="D68" s="42" t="n"/>
      <c r="E68" s="23" t="n"/>
      <c r="F68" s="27" t="n"/>
      <c r="G68" s="43" t="n"/>
      <c r="H68" s="23" t="n"/>
    </row>
    <row r="69" ht="22" customHeight="1">
      <c r="A69" s="23" t="n"/>
      <c r="B69" s="24" t="n"/>
      <c r="C69" s="41" t="n"/>
      <c r="D69" s="42" t="n"/>
      <c r="E69" s="23" t="n"/>
      <c r="F69" s="27" t="n"/>
      <c r="G69" s="43" t="n"/>
      <c r="H69" s="23" t="n"/>
    </row>
    <row r="70" ht="22" customHeight="1">
      <c r="A70" s="23" t="n"/>
      <c r="B70" s="24" t="n"/>
      <c r="C70" s="41" t="n"/>
      <c r="D70" s="42" t="n"/>
      <c r="E70" s="23" t="n"/>
      <c r="F70" s="27" t="n"/>
      <c r="G70" s="43" t="n"/>
      <c r="H70" s="23" t="n"/>
    </row>
    <row r="71" ht="22" customHeight="1">
      <c r="A71" s="23" t="n"/>
      <c r="B71" s="24" t="n"/>
      <c r="C71" s="41" t="n"/>
      <c r="D71" s="42" t="n"/>
      <c r="E71" s="23" t="n"/>
      <c r="F71" s="27" t="n"/>
      <c r="G71" s="43" t="n"/>
      <c r="H71" s="23" t="n"/>
    </row>
    <row r="72" ht="22" customHeight="1">
      <c r="A72" s="23" t="n"/>
      <c r="B72" s="24" t="n"/>
      <c r="C72" s="41" t="n"/>
      <c r="D72" s="42" t="n"/>
      <c r="E72" s="23" t="n"/>
      <c r="F72" s="27" t="n"/>
      <c r="G72" s="43" t="n"/>
      <c r="H72" s="23" t="n"/>
    </row>
    <row r="73" ht="22" customHeight="1">
      <c r="A73" s="23" t="n"/>
      <c r="B73" s="24" t="n"/>
      <c r="C73" s="41" t="n"/>
      <c r="D73" s="42" t="n"/>
      <c r="E73" s="23" t="n"/>
      <c r="F73" s="27" t="n"/>
      <c r="G73" s="43" t="n"/>
      <c r="H73" s="23" t="n"/>
    </row>
    <row r="74" ht="22" customHeight="1">
      <c r="A74" s="23" t="n"/>
      <c r="B74" s="24" t="n"/>
      <c r="C74" s="41" t="n"/>
      <c r="D74" s="42" t="n"/>
      <c r="E74" s="23" t="n"/>
      <c r="F74" s="27" t="n"/>
      <c r="G74" s="43" t="n"/>
      <c r="H74" s="23" t="n"/>
    </row>
    <row r="75" ht="22" customHeight="1">
      <c r="A75" s="23" t="n"/>
      <c r="B75" s="24" t="n"/>
      <c r="C75" s="41" t="n"/>
      <c r="D75" s="42" t="n"/>
      <c r="E75" s="23" t="n"/>
      <c r="F75" s="27" t="n"/>
      <c r="G75" s="43" t="n"/>
      <c r="H75" s="23" t="n"/>
    </row>
    <row r="76" ht="22" customHeight="1">
      <c r="A76" s="23" t="n"/>
      <c r="B76" s="24" t="n"/>
      <c r="C76" s="41" t="n"/>
      <c r="D76" s="42" t="n"/>
      <c r="E76" s="23" t="n"/>
      <c r="F76" s="27" t="n"/>
      <c r="G76" s="43" t="n"/>
      <c r="H76" s="23" t="n"/>
    </row>
    <row r="77" ht="22" customHeight="1">
      <c r="A77" s="23" t="n"/>
      <c r="B77" s="24" t="n"/>
      <c r="C77" s="41" t="n"/>
      <c r="D77" s="42" t="n"/>
      <c r="E77" s="23" t="n"/>
      <c r="F77" s="27" t="n"/>
      <c r="G77" s="43" t="n"/>
      <c r="H77" s="23" t="n"/>
    </row>
    <row r="78" ht="22" customHeight="1">
      <c r="A78" s="23" t="n"/>
      <c r="B78" s="24" t="n"/>
      <c r="C78" s="41" t="n"/>
      <c r="D78" s="42" t="n"/>
      <c r="E78" s="23" t="n"/>
      <c r="F78" s="27" t="n"/>
      <c r="G78" s="43" t="n"/>
      <c r="H78" s="23" t="n"/>
    </row>
    <row r="79" ht="22" customHeight="1">
      <c r="A79" s="23" t="n"/>
      <c r="B79" s="24" t="n"/>
      <c r="C79" s="41" t="n"/>
      <c r="D79" s="42" t="n"/>
      <c r="E79" s="23" t="n"/>
      <c r="F79" s="27" t="n"/>
      <c r="G79" s="43" t="n"/>
      <c r="H79" s="23" t="n"/>
    </row>
    <row r="80" ht="22" customHeight="1">
      <c r="A80" s="23" t="n"/>
      <c r="B80" s="24" t="n"/>
      <c r="C80" s="41" t="n"/>
      <c r="D80" s="42" t="n"/>
      <c r="E80" s="23" t="n"/>
      <c r="F80" s="27" t="n"/>
      <c r="G80" s="43" t="n"/>
      <c r="H80" s="23" t="n"/>
    </row>
    <row r="81" ht="22" customHeight="1">
      <c r="A81" s="23" t="n"/>
      <c r="B81" s="24" t="n"/>
      <c r="C81" s="41" t="n"/>
      <c r="D81" s="42" t="n"/>
      <c r="E81" s="23" t="n"/>
      <c r="F81" s="27" t="n"/>
      <c r="G81" s="43" t="n"/>
      <c r="H81" s="23" t="n"/>
    </row>
    <row r="82" ht="22" customHeight="1">
      <c r="A82" s="23" t="n"/>
      <c r="B82" s="24" t="n"/>
      <c r="C82" s="41" t="n"/>
      <c r="D82" s="42" t="n"/>
      <c r="E82" s="23" t="n"/>
      <c r="F82" s="27" t="n"/>
      <c r="G82" s="43" t="n"/>
      <c r="H82" s="23" t="n"/>
    </row>
    <row r="83" ht="22" customHeight="1">
      <c r="A83" s="23" t="n"/>
      <c r="B83" s="24" t="n"/>
      <c r="C83" s="41" t="n"/>
      <c r="D83" s="42" t="n"/>
      <c r="E83" s="23" t="n"/>
      <c r="F83" s="27" t="n"/>
      <c r="G83" s="43" t="n"/>
      <c r="H83" s="23" t="n"/>
    </row>
    <row r="84" ht="22" customHeight="1">
      <c r="A84" s="23" t="n"/>
      <c r="B84" s="24" t="n"/>
      <c r="C84" s="41" t="n"/>
      <c r="D84" s="42" t="n"/>
      <c r="E84" s="23" t="n"/>
      <c r="F84" s="27" t="n"/>
      <c r="G84" s="43" t="n"/>
      <c r="H84" s="23" t="n"/>
    </row>
    <row r="85" ht="22" customHeight="1">
      <c r="A85" s="23" t="n"/>
      <c r="B85" s="24" t="n"/>
      <c r="C85" s="41" t="n"/>
      <c r="D85" s="42" t="n"/>
      <c r="E85" s="23" t="n"/>
      <c r="F85" s="27" t="n"/>
      <c r="G85" s="43" t="n"/>
      <c r="H85" s="23" t="n"/>
    </row>
    <row r="86" ht="22" customHeight="1">
      <c r="A86" s="23" t="n"/>
      <c r="B86" s="24" t="n"/>
      <c r="C86" s="41" t="n"/>
      <c r="D86" s="42" t="n"/>
      <c r="E86" s="23" t="n"/>
      <c r="F86" s="27" t="n"/>
      <c r="G86" s="43" t="n"/>
      <c r="H86" s="23" t="n"/>
    </row>
    <row r="87" ht="22" customHeight="1">
      <c r="A87" s="23" t="n"/>
      <c r="B87" s="24" t="n"/>
      <c r="C87" s="41" t="n"/>
      <c r="D87" s="42" t="n"/>
      <c r="E87" s="23" t="n"/>
      <c r="F87" s="27" t="n"/>
      <c r="G87" s="43" t="n"/>
      <c r="H87" s="23" t="n"/>
    </row>
    <row r="88" ht="22" customHeight="1">
      <c r="A88" s="23" t="n"/>
      <c r="B88" s="24" t="n"/>
      <c r="C88" s="41" t="n"/>
      <c r="D88" s="42" t="n"/>
      <c r="E88" s="23" t="n"/>
      <c r="F88" s="27" t="n"/>
      <c r="G88" s="43" t="n"/>
      <c r="H88" s="23" t="n"/>
    </row>
    <row r="89" ht="22" customHeight="1">
      <c r="A89" s="23" t="n"/>
      <c r="B89" s="24" t="n"/>
      <c r="C89" s="41" t="n"/>
      <c r="D89" s="42" t="n"/>
      <c r="E89" s="23" t="n"/>
      <c r="F89" s="27" t="n"/>
      <c r="G89" s="43" t="n"/>
      <c r="H89" s="23" t="n"/>
    </row>
    <row r="90" ht="22" customHeight="1">
      <c r="A90" s="23" t="n"/>
      <c r="B90" s="24" t="n"/>
      <c r="C90" s="41" t="n"/>
      <c r="D90" s="42" t="n"/>
      <c r="E90" s="23" t="n"/>
      <c r="F90" s="27" t="n"/>
      <c r="G90" s="43" t="n"/>
      <c r="H90" s="23" t="n"/>
    </row>
    <row r="91" ht="22" customHeight="1">
      <c r="A91" s="23" t="n"/>
      <c r="B91" s="24" t="n"/>
      <c r="C91" s="41" t="n"/>
      <c r="D91" s="42" t="n"/>
      <c r="E91" s="23" t="n"/>
      <c r="F91" s="27" t="n"/>
      <c r="G91" s="43" t="n"/>
      <c r="H91" s="23" t="n"/>
    </row>
    <row r="92" ht="22" customHeight="1">
      <c r="A92" s="23" t="n"/>
      <c r="B92" s="24" t="n"/>
      <c r="C92" s="41" t="n"/>
      <c r="D92" s="42" t="n"/>
      <c r="E92" s="23" t="n"/>
      <c r="F92" s="27" t="n"/>
      <c r="G92" s="43" t="n"/>
      <c r="H92" s="23" t="n"/>
    </row>
    <row r="93" ht="22" customHeight="1">
      <c r="A93" s="23" t="n"/>
      <c r="B93" s="24" t="n"/>
      <c r="C93" s="41" t="n"/>
      <c r="D93" s="42" t="n"/>
      <c r="E93" s="23" t="n"/>
      <c r="F93" s="27" t="n"/>
      <c r="G93" s="43" t="n"/>
      <c r="H93" s="23" t="n"/>
    </row>
    <row r="94" ht="22" customHeight="1">
      <c r="A94" s="23" t="n"/>
      <c r="B94" s="24" t="n"/>
      <c r="C94" s="41" t="n"/>
      <c r="D94" s="42" t="n"/>
      <c r="E94" s="23" t="n"/>
      <c r="F94" s="27" t="n"/>
      <c r="G94" s="43" t="n"/>
      <c r="H94" s="23" t="n"/>
    </row>
    <row r="95" ht="22" customHeight="1">
      <c r="A95" s="23" t="n"/>
      <c r="B95" s="24" t="n"/>
      <c r="C95" s="41" t="n"/>
      <c r="D95" s="42" t="n"/>
      <c r="E95" s="23" t="n"/>
      <c r="F95" s="27" t="n"/>
      <c r="G95" s="43" t="n"/>
      <c r="H95" s="23" t="n"/>
    </row>
    <row r="96" ht="22" customHeight="1">
      <c r="A96" s="23" t="n"/>
      <c r="B96" s="24" t="n"/>
      <c r="C96" s="41" t="n"/>
      <c r="D96" s="42" t="n"/>
      <c r="E96" s="23" t="n"/>
      <c r="F96" s="27" t="n"/>
      <c r="G96" s="43" t="n"/>
      <c r="H96" s="23" t="n"/>
    </row>
    <row r="97" ht="22" customHeight="1">
      <c r="A97" s="23" t="n"/>
      <c r="B97" s="24" t="n"/>
      <c r="C97" s="41" t="n"/>
      <c r="D97" s="42" t="n"/>
      <c r="E97" s="23" t="n"/>
      <c r="F97" s="27" t="n"/>
      <c r="G97" s="43" t="n"/>
      <c r="H97" s="23" t="n"/>
    </row>
    <row r="98" ht="22" customHeight="1">
      <c r="A98" s="23" t="n"/>
      <c r="B98" s="24" t="n"/>
      <c r="C98" s="41" t="n"/>
      <c r="D98" s="42" t="n"/>
      <c r="E98" s="23" t="n"/>
      <c r="F98" s="27" t="n"/>
      <c r="G98" s="43" t="n"/>
      <c r="H98" s="23" t="n"/>
    </row>
    <row r="99" ht="22" customHeight="1">
      <c r="A99" s="23" t="n"/>
      <c r="B99" s="24" t="n"/>
      <c r="C99" s="41" t="n"/>
      <c r="D99" s="42" t="n"/>
      <c r="E99" s="23" t="n"/>
      <c r="F99" s="27" t="n"/>
      <c r="G99" s="43" t="n"/>
      <c r="H99" s="23" t="n"/>
    </row>
    <row r="100" ht="22" customHeight="1">
      <c r="A100" s="23" t="n"/>
      <c r="B100" s="24" t="n"/>
      <c r="C100" s="41" t="n"/>
      <c r="D100" s="42" t="n"/>
      <c r="E100" s="23" t="n"/>
      <c r="F100" s="27" t="n"/>
      <c r="G100" s="43" t="n"/>
      <c r="H100" s="23" t="n"/>
    </row>
    <row r="101" ht="22" customHeight="1">
      <c r="A101" s="23" t="n"/>
      <c r="B101" s="24" t="n"/>
      <c r="C101" s="41" t="n"/>
      <c r="D101" s="42" t="n"/>
      <c r="E101" s="23" t="n"/>
      <c r="F101" s="27" t="n"/>
      <c r="G101" s="43" t="n"/>
      <c r="H101" s="23" t="n"/>
    </row>
    <row r="102" ht="22" customHeight="1">
      <c r="A102" s="23" t="n"/>
      <c r="B102" s="24" t="n"/>
      <c r="C102" s="41" t="n"/>
      <c r="D102" s="42" t="n"/>
      <c r="E102" s="23" t="n"/>
      <c r="F102" s="27" t="n"/>
      <c r="G102" s="43" t="n"/>
      <c r="H102" s="23" t="n"/>
    </row>
    <row r="103" ht="22" customHeight="1">
      <c r="A103" s="23" t="n"/>
      <c r="B103" s="24" t="n"/>
      <c r="C103" s="41" t="n"/>
      <c r="D103" s="42" t="n"/>
      <c r="E103" s="23" t="n"/>
      <c r="F103" s="27" t="n"/>
      <c r="G103" s="43" t="n"/>
      <c r="H103" s="23" t="n"/>
    </row>
    <row r="104" ht="22" customHeight="1">
      <c r="A104" s="23" t="n"/>
      <c r="B104" s="24" t="n"/>
      <c r="C104" s="41" t="n"/>
      <c r="D104" s="42" t="n"/>
      <c r="E104" s="23" t="n"/>
      <c r="F104" s="27" t="n"/>
      <c r="G104" s="43" t="n"/>
      <c r="H104" s="23" t="n"/>
    </row>
    <row r="105" ht="22" customHeight="1">
      <c r="A105" s="23" t="n"/>
      <c r="B105" s="24" t="n"/>
      <c r="C105" s="41" t="n"/>
      <c r="D105" s="42" t="n"/>
      <c r="E105" s="23" t="n"/>
      <c r="F105" s="27" t="n"/>
      <c r="G105" s="43" t="n"/>
      <c r="H105" s="23" t="n"/>
    </row>
    <row r="106" ht="22" customHeight="1">
      <c r="A106" s="23" t="n"/>
      <c r="B106" s="24" t="n"/>
      <c r="C106" s="41" t="n"/>
      <c r="D106" s="42" t="n"/>
      <c r="E106" s="23" t="n"/>
      <c r="F106" s="27" t="n"/>
      <c r="G106" s="43" t="n"/>
      <c r="H106" s="23" t="n"/>
    </row>
    <row r="107" ht="22" customHeight="1">
      <c r="A107" s="23" t="n"/>
      <c r="B107" s="24" t="n"/>
      <c r="C107" s="41" t="n"/>
      <c r="D107" s="42" t="n"/>
      <c r="E107" s="23" t="n"/>
      <c r="F107" s="27" t="n"/>
      <c r="G107" s="43" t="n"/>
      <c r="H107" s="23" t="n"/>
    </row>
    <row r="108" ht="22" customHeight="1">
      <c r="A108" s="23" t="n"/>
      <c r="B108" s="24" t="n"/>
      <c r="C108" s="41" t="n"/>
      <c r="D108" s="42" t="n"/>
      <c r="E108" s="23" t="n"/>
      <c r="F108" s="27" t="n"/>
      <c r="G108" s="43" t="n"/>
      <c r="H108" s="23" t="n"/>
    </row>
    <row r="109" ht="22" customHeight="1">
      <c r="A109" s="23" t="n"/>
      <c r="B109" s="24" t="n"/>
      <c r="C109" s="41" t="n"/>
      <c r="D109" s="42" t="n"/>
      <c r="E109" s="23" t="n"/>
      <c r="F109" s="27" t="n"/>
      <c r="G109" s="43" t="n"/>
      <c r="H109" s="23" t="n"/>
    </row>
    <row r="110" ht="22" customHeight="1">
      <c r="A110" s="23" t="n"/>
      <c r="B110" s="24" t="n"/>
      <c r="C110" s="41" t="n"/>
      <c r="D110" s="42" t="n"/>
      <c r="E110" s="23" t="n"/>
      <c r="F110" s="27" t="n"/>
      <c r="G110" s="43" t="n"/>
      <c r="H110" s="23" t="n"/>
    </row>
    <row r="111" ht="22" customHeight="1">
      <c r="A111" s="23" t="n"/>
      <c r="B111" s="24" t="n"/>
      <c r="C111" s="41" t="n"/>
      <c r="D111" s="42" t="n"/>
      <c r="E111" s="23" t="n"/>
      <c r="F111" s="27" t="n"/>
      <c r="G111" s="43" t="n"/>
      <c r="H111" s="23" t="n"/>
    </row>
    <row r="112" ht="22" customHeight="1">
      <c r="A112" s="23" t="n"/>
      <c r="B112" s="24" t="n"/>
      <c r="C112" s="41" t="n"/>
      <c r="D112" s="42" t="n"/>
      <c r="E112" s="23" t="n"/>
      <c r="F112" s="27" t="n"/>
      <c r="G112" s="43" t="n"/>
      <c r="H112" s="23" t="n"/>
    </row>
    <row r="113" ht="22" customHeight="1">
      <c r="A113" s="23" t="n"/>
      <c r="B113" s="24" t="n"/>
      <c r="C113" s="41" t="n"/>
      <c r="D113" s="42" t="n"/>
      <c r="E113" s="23" t="n"/>
      <c r="F113" s="27" t="n"/>
      <c r="G113" s="43" t="n"/>
      <c r="H113" s="23" t="n"/>
    </row>
    <row r="114" ht="22" customHeight="1">
      <c r="A114" s="23" t="n"/>
      <c r="B114" s="24" t="n"/>
      <c r="C114" s="41" t="n"/>
      <c r="D114" s="42" t="n"/>
      <c r="E114" s="23" t="n"/>
      <c r="F114" s="27" t="n"/>
      <c r="G114" s="43" t="n"/>
      <c r="H114" s="23" t="n"/>
    </row>
    <row r="115" ht="22" customHeight="1">
      <c r="A115" s="23" t="n"/>
      <c r="B115" s="24" t="n"/>
      <c r="C115" s="41" t="n"/>
      <c r="D115" s="42" t="n"/>
      <c r="E115" s="23" t="n"/>
      <c r="F115" s="27" t="n"/>
      <c r="G115" s="43" t="n"/>
      <c r="H115" s="23" t="n"/>
    </row>
    <row r="116" ht="22" customHeight="1">
      <c r="A116" s="23" t="n"/>
      <c r="B116" s="24" t="n"/>
      <c r="C116" s="41" t="n"/>
      <c r="D116" s="42" t="n"/>
      <c r="E116" s="23" t="n"/>
      <c r="F116" s="27" t="n"/>
      <c r="G116" s="43" t="n"/>
      <c r="H116" s="23" t="n"/>
    </row>
    <row r="117" ht="22" customHeight="1">
      <c r="A117" s="23" t="n"/>
      <c r="B117" s="24" t="n"/>
      <c r="C117" s="41" t="n"/>
      <c r="D117" s="42" t="n"/>
      <c r="E117" s="23" t="n"/>
      <c r="F117" s="27" t="n"/>
      <c r="G117" s="43" t="n"/>
      <c r="H117" s="23" t="n"/>
    </row>
    <row r="118" ht="22" customHeight="1">
      <c r="A118" s="23" t="n"/>
      <c r="B118" s="24" t="n"/>
      <c r="C118" s="41" t="n"/>
      <c r="D118" s="42" t="n"/>
      <c r="E118" s="23" t="n"/>
      <c r="F118" s="27" t="n"/>
      <c r="G118" s="43" t="n"/>
      <c r="H118" s="23" t="n"/>
    </row>
    <row r="119" ht="22" customHeight="1">
      <c r="A119" s="23" t="n"/>
      <c r="B119" s="24" t="n"/>
      <c r="C119" s="41" t="n"/>
      <c r="D119" s="42" t="n"/>
      <c r="E119" s="23" t="n"/>
      <c r="F119" s="27" t="n"/>
      <c r="G119" s="43" t="n"/>
      <c r="H119" s="23" t="n"/>
    </row>
    <row r="120" ht="22" customHeight="1">
      <c r="A120" s="23" t="n"/>
      <c r="B120" s="24" t="n"/>
      <c r="C120" s="41" t="n"/>
      <c r="D120" s="42" t="n"/>
      <c r="E120" s="23" t="n"/>
      <c r="F120" s="27" t="n"/>
      <c r="G120" s="43" t="n"/>
      <c r="H120" s="23" t="n"/>
    </row>
    <row r="121" ht="22" customHeight="1">
      <c r="A121" s="23" t="n"/>
      <c r="B121" s="24" t="n"/>
      <c r="C121" s="41" t="n"/>
      <c r="D121" s="42" t="n"/>
      <c r="E121" s="23" t="n"/>
      <c r="F121" s="27" t="n"/>
      <c r="G121" s="43" t="n"/>
      <c r="H121" s="23" t="n"/>
    </row>
    <row r="122" ht="22" customHeight="1">
      <c r="A122" s="23" t="n"/>
      <c r="B122" s="24" t="n"/>
      <c r="C122" s="41" t="n"/>
      <c r="D122" s="42" t="n"/>
      <c r="E122" s="23" t="n"/>
      <c r="F122" s="27" t="n"/>
      <c r="G122" s="43" t="n"/>
      <c r="H122" s="23" t="n"/>
    </row>
    <row r="123" ht="22" customHeight="1">
      <c r="A123" s="23" t="n"/>
      <c r="B123" s="24" t="n"/>
      <c r="C123" s="41" t="n"/>
      <c r="D123" s="42" t="n"/>
      <c r="E123" s="23" t="n"/>
      <c r="F123" s="27" t="n"/>
      <c r="G123" s="43" t="n"/>
      <c r="H123" s="23" t="n"/>
    </row>
    <row r="124" ht="22" customHeight="1">
      <c r="A124" s="23" t="n"/>
      <c r="B124" s="24" t="n"/>
      <c r="C124" s="41" t="n"/>
      <c r="D124" s="42" t="n"/>
      <c r="E124" s="23" t="n"/>
      <c r="F124" s="27" t="n"/>
      <c r="G124" s="43" t="n"/>
      <c r="H124" s="23" t="n"/>
    </row>
  </sheetData>
  <mergeCells count="1">
    <mergeCell ref="A1:H1"/>
  </mergeCells>
  <conditionalFormatting sqref="A5:H124">
    <cfRule type="expression" priority="1" dxfId="0" stopIfTrue="1">
      <formula>AND(COUNTA($A5:$G5)&gt;0,COUNTBLANK($A5:$G5)&gt;0)</formula>
    </cfRule>
    <cfRule type="expression" priority="2" dxfId="0" stopIfTrue="1">
      <formula>AND($A5&lt;&gt;"",$G5&lt;&gt;"",$G5&lt;INDIRECT("Premissas!$B$4"),$F5&lt;&gt;INDIRECT("Premissas!$D$7"),$F5&lt;&gt;INDIRECT("Premissas!$D$8"))</formula>
    </cfRule>
    <cfRule type="expression" priority="3" dxfId="1" stopIfTrue="1">
      <formula>AND($A5&lt;&gt;"",$G5&lt;&gt;"",$G5&gt;=INDIRECT("Premissas!$B$4"),$G5&lt;=INDIRECT("Premissas!$B$4")+INDIRECT("Premissas!$B$5"),$F5&lt;&gt;INDIRECT("Premissas!$D$7"),$F5&lt;&gt;INDIRECT("Premissas!$D$8"))</formula>
    </cfRule>
    <cfRule type="expression" priority="4" dxfId="2" stopIfTrue="1">
      <formula>$F5=INDIRECT("Premissas!$D$7")</formula>
    </cfRule>
  </conditionalFormatting>
  <dataValidations count="3">
    <dataValidation sqref="C5:C124 G5:G124" showDropDown="0" showInputMessage="1" showErrorMessage="1" allowBlank="0" errorTitle="Data fora do intervalo" error="Informe uma data dentro dos limites definidos em Premissas." promptTitle="Data" prompt="Use uma data válida. O período será exibido como mês e ano." type="date" errorStyle="stop" operator="between">
      <formula1>INDIRECT("Premissas!$B$7")</formula1>
      <formula2>INDIRECT("Premissas!$B$8")</formula2>
    </dataValidation>
    <dataValidation sqref="D5:D124" showDropDown="0" showInputMessage="0" showErrorMessage="1" allowBlank="0" errorTitle="Valor inválido" error="Informe um valor entre zero e o limite definido em Premissas." type="decimal" errorStyle="stop" operator="between">
      <formula1>0</formula1>
      <formula2>INDIRECT("Premissas!$B$6")</formula2>
    </dataValidation>
    <dataValidation sqref="F5:F124" showDropDown="0" showInputMessage="1" showErrorMessage="1" allowBlank="0" errorTitle="Situação inválida" error="Selecione uma situação disponível na lista." promptTitle="Situação" prompt="Escolha uma situação cadastrada na aba Premissas." type="list" errorStyle="stop">
      <formula1>INDIRECT("Premissas!$D$4:$D$8")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3" customWidth="1" min="4" max="4"/>
    <col width="3" customWidth="1" min="5" max="5"/>
    <col width="3" customWidth="1" min="6" max="6"/>
  </cols>
  <sheetData>
    <row r="1" ht="28" customHeight="1">
      <c r="A1" s="1" t="inlineStr">
        <is>
          <t>Premissas do calendário financeiro</t>
        </is>
      </c>
    </row>
    <row r="2"/>
    <row r="3">
      <c r="A3" s="2" t="inlineStr">
        <is>
          <t>Parâmetro</t>
        </is>
      </c>
      <c r="B3" s="2" t="inlineStr">
        <is>
          <t>Valor</t>
        </is>
      </c>
      <c r="D3" s="2" t="inlineStr">
        <is>
          <t>Situações disponíveis</t>
        </is>
      </c>
    </row>
    <row r="4">
      <c r="A4" s="7" t="inlineStr">
        <is>
          <t>Data de referência dos alertas</t>
        </is>
      </c>
      <c r="B4" s="44" t="n">
        <v>46284</v>
      </c>
      <c r="D4" s="24" t="inlineStr">
        <is>
          <t>Pendente</t>
        </is>
      </c>
    </row>
    <row r="5">
      <c r="A5" s="9" t="inlineStr">
        <is>
          <t>Antecedência para destaque</t>
        </is>
      </c>
      <c r="B5" s="45" t="n">
        <v>10</v>
      </c>
      <c r="D5" s="24" t="inlineStr">
        <is>
          <t>Programada</t>
        </is>
      </c>
    </row>
    <row r="6">
      <c r="A6" s="7" t="inlineStr">
        <is>
          <t>Valor máximo por obrigação</t>
        </is>
      </c>
      <c r="B6" s="42" t="n">
        <v>1000000</v>
      </c>
      <c r="D6" s="24" t="inlineStr">
        <is>
          <t>Em conferência</t>
        </is>
      </c>
    </row>
    <row r="7">
      <c r="A7" s="9" t="inlineStr">
        <is>
          <t>Data mínima aceita</t>
        </is>
      </c>
      <c r="B7" s="44" t="n">
        <v>44197</v>
      </c>
      <c r="D7" s="24" t="inlineStr">
        <is>
          <t>Paga</t>
        </is>
      </c>
    </row>
    <row r="8">
      <c r="A8" s="7" t="inlineStr">
        <is>
          <t>Data máxima aceita</t>
        </is>
      </c>
      <c r="B8" s="44" t="n">
        <v>48213</v>
      </c>
      <c r="D8" s="24" t="inlineStr">
        <is>
          <t>Cancelada</t>
        </is>
      </c>
    </row>
    <row r="9"/>
    <row r="10" ht="34" customHeight="1">
      <c r="A10" s="31" t="inlineStr">
        <is>
          <t>Células amarelas são editáveis. Alertas visuais solicitam conferência humana e não representam pagamento, aviso automático ou registro oficial.</t>
        </is>
      </c>
    </row>
  </sheetData>
  <mergeCells count="1">
    <mergeCell ref="A1:F1"/>
  </mergeCells>
  <dataValidations count="3">
    <dataValidation sqref="B4 B7:B8" showDropDown="0" showInputMessage="0" showErrorMessage="1" allowBlank="0" errorTitle="Data inválida" error="Informe uma data entre 01/01/2000 e 31/12/2100." type="date" errorStyle="stop" operator="between">
      <formula1>DATE(2000,1,1)</formula1>
      <formula2>DATE(2100,12,31)</formula2>
    </dataValidation>
    <dataValidation sqref="B5" showDropDown="0" showInputMessage="0" showErrorMessage="1" allowBlank="0" errorTitle="Prazo inválido" error="Informe uma quantidade inteira entre 0 e 365 dias." type="whole" errorStyle="stop" operator="between">
      <formula1>0</formula1>
      <formula2>365</formula2>
    </dataValidation>
    <dataValidation sqref="B6" showDropDown="0" showInputMessage="0" showErrorMessage="1" allowBlank="0" errorTitle="Limite inválido" error="Informe um limite entre R$ 0,00 e R$ 100.000.000,00." type="decimal" errorStyle="stop" operator="between">
      <formula1>0</formula1>
      <formula2>100000000</formula2>
    </dataValidation>
  </dataValidations>
  <pageMargins left="0.3" right="0.3" top="0.5" bottom="0.5" header="0.5" footer="0.5"/>
  <pageSetup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gestão condominial</dc:creator>
  <dc:title xmlns:dc="http://purl.org/dc/elements/1.1/">Calendário de obrigações financeiras do condomínio</dc:title>
  <dc:subject xmlns:dc="http://purl.org/dc/elements/1.1/">Agenda de tributos, contratos, contas e prestações recorrentes</dc:subject>
  <dcterms:created xmlns:dcterms="http://purl.org/dc/terms/" xmlns:xsi="http://www.w3.org/2001/XMLSchema-instance" xsi:type="dcterms:W3CDTF">2026-09-19T03:35:11Z</dcterms:created>
  <dcterms:modified xmlns:dcterms="http://purl.org/dc/terms/" xmlns:xsi="http://www.w3.org/2001/XMLSchema-instance" xsi:type="dcterms:W3CDTF">2026-09-19T03:35:12+00:00Z</dcterms:modified>
</cp:coreProperties>
</file>